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FINANCIJE 2024\2. REBALANS\"/>
    </mc:Choice>
  </mc:AlternateContent>
  <xr:revisionPtr revIDLastSave="0" documentId="13_ncr:1_{85B00B59-3924-428A-B1D9-D184E2096EE0}" xr6:coauthVersionLast="37" xr6:coauthVersionMax="37" xr10:uidLastSave="{00000000-0000-0000-0000-000000000000}"/>
  <bookViews>
    <workbookView xWindow="0" yWindow="0" windowWidth="21570" windowHeight="7980" tabRatio="713" xr2:uid="{C546F307-E967-4938-9E34-1343E9AC25D6}"/>
  </bookViews>
  <sheets>
    <sheet name="OPĆI DIO SAŽETAK" sheetId="1" r:id="rId1"/>
    <sheet name="PR I RA - EKONOM KLAS" sheetId="2" r:id="rId2"/>
    <sheet name="PR I RA PO IZVOR" sheetId="3" r:id="rId3"/>
    <sheet name="RA FUNKC KLAS" sheetId="4" r:id="rId4"/>
    <sheet name="RAČUN FINANCIRANJA- EKONOM KLAS" sheetId="5" r:id="rId5"/>
    <sheet name="RAČUN FINANCIRANJA - IZVOR" sheetId="6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/>
  <c r="F21" i="2"/>
  <c r="F22" i="2"/>
  <c r="F23" i="2"/>
  <c r="F24" i="2"/>
  <c r="F25" i="2"/>
  <c r="F26" i="2"/>
  <c r="F20" i="2"/>
  <c r="E21" i="2"/>
  <c r="E20" i="2"/>
  <c r="D20" i="2"/>
  <c r="F12" i="2"/>
  <c r="F7" i="2"/>
  <c r="F6" i="2"/>
  <c r="E7" i="2"/>
  <c r="E6" i="2"/>
  <c r="E12" i="2"/>
  <c r="F76" i="3"/>
  <c r="F77" i="3"/>
  <c r="E75" i="3"/>
  <c r="F75" i="3" s="1"/>
  <c r="E76" i="3"/>
  <c r="E77" i="3"/>
  <c r="E74" i="3"/>
  <c r="F74" i="3" s="1"/>
  <c r="F7" i="3"/>
  <c r="F8" i="3"/>
  <c r="F9" i="3"/>
  <c r="F10" i="3"/>
  <c r="F11" i="3"/>
  <c r="F12" i="3"/>
  <c r="F13" i="3"/>
  <c r="F6" i="3"/>
  <c r="E6" i="3"/>
  <c r="E7" i="3"/>
  <c r="E8" i="3"/>
  <c r="E9" i="3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6" i="4"/>
  <c r="E15" i="4"/>
  <c r="E16" i="4"/>
  <c r="E8" i="4" s="1"/>
  <c r="E17" i="4"/>
  <c r="D8" i="4"/>
  <c r="E25" i="1" l="1"/>
  <c r="C25" i="1"/>
  <c r="B25" i="1"/>
  <c r="B14" i="1" l="1"/>
  <c r="C15" i="2" l="1"/>
  <c r="D15" i="2"/>
  <c r="E15" i="2"/>
  <c r="B15" i="2"/>
  <c r="C13" i="2"/>
  <c r="D13" i="2"/>
  <c r="E13" i="2"/>
  <c r="B13" i="2"/>
  <c r="B7" i="2"/>
  <c r="C7" i="2"/>
  <c r="D7" i="2"/>
  <c r="C21" i="2"/>
  <c r="D21" i="2"/>
  <c r="B21" i="2"/>
  <c r="B20" i="2" s="1"/>
  <c r="C27" i="2"/>
  <c r="D27" i="2"/>
  <c r="E27" i="2"/>
  <c r="F27" i="2" s="1"/>
  <c r="B27" i="2"/>
  <c r="B6" i="2" l="1"/>
</calcChain>
</file>

<file path=xl/sharedStrings.xml><?xml version="1.0" encoding="utf-8"?>
<sst xmlns="http://schemas.openxmlformats.org/spreadsheetml/2006/main" count="369" uniqueCount="149">
  <si>
    <t>B) RAČUN FINANCIRANJA</t>
  </si>
  <si>
    <t>B2) RAČUN FINANCIRANJA PREMA IZVORIMA FINANCIRANJA</t>
  </si>
  <si>
    <t>Razred</t>
  </si>
  <si>
    <t>Skupina</t>
  </si>
  <si>
    <t>Izvor</t>
  </si>
  <si>
    <t>Naziv</t>
  </si>
  <si>
    <t>PLAN 2024</t>
  </si>
  <si>
    <t>RAZLIKA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</si>
  <si>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</si>
  <si>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</si>
  <si>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</si>
  <si>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</si>
  <si>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</si>
  <si>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1. REBALANS</t>
  </si>
  <si>
    <t xml:space="preserve">B1) RAČUN FINANCIRANJA PREMA EKONOMSKOJ KLASIFIKACIJI </t>
  </si>
  <si>
    <t>SKUPINA</t>
  </si>
  <si>
    <t>ODJELJAK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</si>
  <si>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</si>
  <si>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</si>
  <si>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</si>
  <si>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</si>
  <si>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</si>
  <si>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</si>
  <si>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</si>
  <si>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</si>
  <si>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</si>
  <si>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</si>
  <si>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</si>
  <si>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</si>
  <si>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</si>
  <si>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</si>
  <si>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</si>
  <si>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</si>
  <si>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</si>
  <si>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</si>
  <si>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</si>
  <si>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</si>
  <si>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</si>
  <si>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</si>
  <si>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Oznaka</t>
  </si>
  <si>
    <t>SVEUKUPNO</t>
  </si>
  <si>
    <t>Program: 123 Zakonski standard javnih ustanova SŠ</t>
  </si>
  <si>
    <t>A100037 Odgojnoobrazovno, administrativno i tehničko osoblje</t>
  </si>
  <si>
    <t>izvor: 05 Pomoći</t>
  </si>
  <si>
    <t>32 Materijalni rashodi</t>
  </si>
  <si>
    <t>34 Financijski rashodi</t>
  </si>
  <si>
    <t>A100037A Odgojnoobrazovno, administrativno i tehničko osoblje - POSEBNI DIO</t>
  </si>
  <si>
    <t>A100038 Operativni plan TIO - SŠ</t>
  </si>
  <si>
    <t>Program: 125 Program javnih potreba iznad standarda - vlastiti prihodi</t>
  </si>
  <si>
    <t>A100042 Javne potrebe iznad standarda-vlastiti prihodi</t>
  </si>
  <si>
    <t>izvor: 03 Vlastiti prihodi</t>
  </si>
  <si>
    <t>31 Rashodi za zaposlene</t>
  </si>
  <si>
    <t>37 Naknade građanima i kućanstvima na temelju osiguranja i druge naknade</t>
  </si>
  <si>
    <t>42 Rashodi za nabavu proizvedene dugotrajne imovine</t>
  </si>
  <si>
    <t>Program: 141 Javne potrebe iznad zakonskog standarda SŠ</t>
  </si>
  <si>
    <t>A100078 Županijske javne potrebe SŠ</t>
  </si>
  <si>
    <t>izvor: 01 Opći prihodi i primici</t>
  </si>
  <si>
    <t>45 Rashodi za dodatna ulaganja na nefinancijskoj imovini</t>
  </si>
  <si>
    <t>A100142B Prihodi od nefinancijske imovine i nadoknade štete s osnova osiguranja</t>
  </si>
  <si>
    <t>Izvor: 7 Namjenski primici od zaduživanja</t>
  </si>
  <si>
    <t>Izvor: 71 Namjenski primici od zaduživanja</t>
  </si>
  <si>
    <t>izvor: 711 Prihodi od nefinancijske imovine i nadoknade štete s osnova osiguranja</t>
  </si>
  <si>
    <t>A100159A Javne potrebe iznad standarda - donacije</t>
  </si>
  <si>
    <t>Izvor: 6 DONACIJE</t>
  </si>
  <si>
    <t>Izvor: 61 Donacije</t>
  </si>
  <si>
    <t>izvor: 611 Donacije</t>
  </si>
  <si>
    <t>A100161A Javne potrebe iznad standarda - OSTALO</t>
  </si>
  <si>
    <t>Izvor: 4 Prihodi za posebne namjene</t>
  </si>
  <si>
    <t>izvor: 432 PRIHODI ZA POSEBNE NAMJENE - korisnici</t>
  </si>
  <si>
    <t>A100162A Prijenos sredstava od nenadležnih proračuna</t>
  </si>
  <si>
    <t>Izvor: 5 POMOĆI</t>
  </si>
  <si>
    <t>izvor: 503 POMOĆI IZ NENADLEŽNIH PRORAČUNA - KORISNICI</t>
  </si>
  <si>
    <t>38 Ostali rashodi</t>
  </si>
  <si>
    <t>A100163A Javne potrebe iznad standarda - EU PROJEKTI</t>
  </si>
  <si>
    <t>izvor: 56 Fondovi EU-a</t>
  </si>
  <si>
    <t>izvor: 560 POMOĆI-FOND EU KORISNICI</t>
  </si>
  <si>
    <t>A100166A Prihod od financijske imovine - korisnici</t>
  </si>
  <si>
    <t>Izvor: 1 OPĆI PRIHODI I PRIMICI</t>
  </si>
  <si>
    <t>Izvor: 11 Opći prihodi i primici</t>
  </si>
  <si>
    <t>Izvor: 111 Porezni i ostali prihodi</t>
  </si>
  <si>
    <t>izvor: 1110 OPĆI PRIHODI I PRIMICI KORISNICI</t>
  </si>
  <si>
    <t>A100218 Financiranje deficitarnih zanimanja</t>
  </si>
  <si>
    <t>Program: 157 Javne potrebe iznad zakonskog standarda u školstvu - ostali korisnici</t>
  </si>
  <si>
    <t>A100208 KARADAR</t>
  </si>
  <si>
    <t>Program: 201 MZOS- Plaće SŠ</t>
  </si>
  <si>
    <t>A200201 MZOS- Plaće SŠ</t>
  </si>
  <si>
    <t>Izvor: 51 Pomoći</t>
  </si>
  <si>
    <t>izvor: 512 Pomoći iz državnog proračuna - plaće MZOS</t>
  </si>
  <si>
    <t xml:space="preserve">Razlika </t>
  </si>
  <si>
    <t>A1) PRIHODI I RASHODI PREMA EKONOMSKOJ KLASIFIKACIJI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</si>
  <si>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</si>
  <si>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</si>
  <si>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</si>
  <si>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</si>
  <si>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</si>
  <si>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72 Prihodi od prodaje proizvedene dugotrajne imovine</t>
  </si>
  <si>
    <t>92 Rezultat poslovanja</t>
  </si>
  <si>
    <t>SVEUKUPNO PRIHODI I REZULATAT POSLOVANJA</t>
  </si>
  <si>
    <t>PLAN 2024-</t>
  </si>
  <si>
    <t xml:space="preserve">2. REBALANS </t>
  </si>
  <si>
    <t>Indeks 
5/3*100</t>
  </si>
  <si>
    <t>SVEUKUPNO RASHODI</t>
  </si>
  <si>
    <t>4 rashodi za nabavu nefinancijske imovine</t>
  </si>
  <si>
    <t>3 Rashodi poslovanja</t>
  </si>
  <si>
    <t>6 Prihodi poslovanja</t>
  </si>
  <si>
    <t>7 Prihodi od prodaje nefinancijske imovine</t>
  </si>
  <si>
    <t>9 Izvori</t>
  </si>
  <si>
    <t>A) RAČUN PRIHODA I RASHODA</t>
  </si>
  <si>
    <t>A2) PRIHODI I RASHODI PREMA IZVORIMA FINANCIRANJA</t>
  </si>
  <si>
    <t>4 Rashodi za nabavu nefinancijske imovine</t>
  </si>
  <si>
    <t>9 Vlastiti izvori</t>
  </si>
  <si>
    <t>0 Javnost</t>
  </si>
  <si>
    <t>09 OBRAZOVANJE</t>
  </si>
  <si>
    <t>092 Srednjoškolsko obrazovanje</t>
  </si>
  <si>
    <t>Fun. kl.: 0922 Više srednjoškolsko obrazovanje</t>
  </si>
  <si>
    <t>096 Dodatne usluge u obrazovanju</t>
  </si>
  <si>
    <t>Fun. kl.: 0960 Dodatne usluge u obrazovanju</t>
  </si>
  <si>
    <t>A1) PRIHODI I RASHODI PREMA FUNKCIJSKOJ KLASIFIKACIJI</t>
  </si>
  <si>
    <t>2. rebalans</t>
  </si>
  <si>
    <t>1. rebalans</t>
  </si>
  <si>
    <t>A. RAČUN PRIHODA I RASHODA</t>
  </si>
  <si>
    <t>Razlika - višak/manjak</t>
  </si>
  <si>
    <t xml:space="preserve">I. OPĆI DIO </t>
  </si>
  <si>
    <t>PLAN 2024.</t>
  </si>
  <si>
    <t>2. REBALANS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</si>
  <si>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</si>
  <si>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</si>
  <si>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</si>
  <si>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</si>
  <si>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Višak/manjak + neto financiranje</t>
  </si>
  <si>
    <t>C. PRENESENI VIŠAK ILI MANJAK</t>
  </si>
  <si>
    <t>PRIJENOS VIŠKA/MANJKA IZ PRETHODNE GODINE</t>
  </si>
  <si>
    <t>VIŠAK/MANJAK + NETO FINANCIRANJE+PRIJENOS 
VIŠKA/MANJKA IZ PRETHODNE GODINE-PRIJENOS 
VIŠKA/MANJKA U SLJEDEĆE RAZDOBLJE</t>
  </si>
  <si>
    <t>PRIJENOS VIŠKA/MANJKA 
IZ PRETHODNE GODINE</t>
  </si>
  <si>
    <t>PRIJENOS VIŠKA/MANJKA U
 SLJEDEĆE RAZDOBLJE</t>
  </si>
  <si>
    <t>D. VIŠEGODIŠNJI PLAN URAVNOTEŽENJA</t>
  </si>
  <si>
    <t>VIŠAK/MANJAK IZ PRETHODNE GODINE KOJI ĆE SE 
RASPOREDITI/POKRITI</t>
  </si>
  <si>
    <t>VIŠAK/MANJAK TEKUĆE GODINE</t>
  </si>
  <si>
    <t>PRIJENOS VIŠKA/MANJKA U SLJEDEĆU  
GODINU</t>
  </si>
  <si>
    <t>Urbroj: 2133-48-01-24-01</t>
  </si>
  <si>
    <t>Predsjednica Školskog odbora</t>
  </si>
  <si>
    <t>M.P.</t>
  </si>
  <si>
    <t>ravnateljica</t>
  </si>
  <si>
    <t>Kristinka Jurčević</t>
  </si>
  <si>
    <t>Snježana Erdeljac</t>
  </si>
  <si>
    <t>____________________</t>
  </si>
  <si>
    <t>Klasa: 400-02/24-01/</t>
  </si>
  <si>
    <t>Na temelju članka 37. Statuta Mješovite industrijsko-obrtnička škole Školski odbor na
sjednici 18. 10. 2024. godine usvaja
2. IZMJENE FINANCIJSKOG PLANA ZA 2024. GODINU:</t>
  </si>
  <si>
    <t>Karlovac, 18.10.2024.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</si>
</sst>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0E0D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3" fillId="0" borderId="1" xfId="2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 indent="1"/>
    </xf>
    <xf numFmtId="0" fontId="7" fillId="4" borderId="4" xfId="0" applyFont="1" applyFill="1" applyBorder="1" applyAlignment="1">
      <alignment horizontal="left" wrapText="1" indent="1"/>
    </xf>
    <xf numFmtId="4" fontId="7" fillId="4" borderId="4" xfId="0" applyNumberFormat="1" applyFont="1" applyFill="1" applyBorder="1" applyAlignment="1">
      <alignment horizontal="right" wrapText="1" indent="1"/>
    </xf>
    <xf numFmtId="0" fontId="7" fillId="4" borderId="4" xfId="0" applyFont="1" applyFill="1" applyBorder="1" applyAlignment="1">
      <alignment horizontal="right" wrapText="1" indent="1"/>
    </xf>
    <xf numFmtId="0" fontId="8" fillId="5" borderId="4" xfId="0" applyFont="1" applyFill="1" applyBorder="1" applyAlignment="1">
      <alignment horizontal="left" wrapText="1" indent="1"/>
    </xf>
    <xf numFmtId="4" fontId="8" fillId="5" borderId="4" xfId="0" applyNumberFormat="1" applyFont="1" applyFill="1" applyBorder="1" applyAlignment="1">
      <alignment horizontal="right" wrapText="1" indent="1"/>
    </xf>
    <xf numFmtId="0" fontId="8" fillId="5" borderId="4" xfId="0" applyFont="1" applyFill="1" applyBorder="1" applyAlignment="1">
      <alignment horizontal="right" wrapText="1" indent="1"/>
    </xf>
    <xf numFmtId="0" fontId="8" fillId="6" borderId="4" xfId="0" applyFont="1" applyFill="1" applyBorder="1" applyAlignment="1">
      <alignment horizontal="left" wrapText="1" indent="1"/>
    </xf>
    <xf numFmtId="4" fontId="8" fillId="6" borderId="4" xfId="0" applyNumberFormat="1" applyFont="1" applyFill="1" applyBorder="1" applyAlignment="1">
      <alignment horizontal="right" wrapText="1" indent="1"/>
    </xf>
    <xf numFmtId="0" fontId="8" fillId="6" borderId="4" xfId="0" applyFont="1" applyFill="1" applyBorder="1" applyAlignment="1">
      <alignment horizontal="right" wrapText="1" indent="1"/>
    </xf>
    <xf numFmtId="0" fontId="8" fillId="7" borderId="4" xfId="0" applyFont="1" applyFill="1" applyBorder="1" applyAlignment="1">
      <alignment horizontal="left" wrapText="1" indent="1"/>
    </xf>
    <xf numFmtId="4" fontId="8" fillId="7" borderId="4" xfId="0" applyNumberFormat="1" applyFont="1" applyFill="1" applyBorder="1" applyAlignment="1">
      <alignment horizontal="right" wrapText="1" indent="1"/>
    </xf>
    <xf numFmtId="0" fontId="8" fillId="7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left" wrapText="1" indent="1"/>
    </xf>
    <xf numFmtId="4" fontId="9" fillId="8" borderId="4" xfId="0" applyNumberFormat="1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left" wrapText="1" indent="3"/>
    </xf>
    <xf numFmtId="4" fontId="8" fillId="8" borderId="4" xfId="0" applyNumberFormat="1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left" wrapText="1" indent="1"/>
    </xf>
    <xf numFmtId="0" fontId="8" fillId="8" borderId="4" xfId="0" applyFont="1" applyFill="1" applyBorder="1" applyAlignment="1">
      <alignment horizontal="right" wrapText="1" indent="1"/>
    </xf>
    <xf numFmtId="0" fontId="6" fillId="0" borderId="0" xfId="0" applyFont="1" applyBorder="1" applyAlignment="1">
      <alignment horizontal="center" vertical="center" wrapText="1" indent="1"/>
    </xf>
    <xf numFmtId="0" fontId="9" fillId="9" borderId="4" xfId="0" applyFont="1" applyFill="1" applyBorder="1" applyAlignment="1">
      <alignment horizontal="left" wrapText="1" indent="1"/>
    </xf>
    <xf numFmtId="2" fontId="9" fillId="9" borderId="4" xfId="0" applyNumberFormat="1" applyFont="1" applyFill="1" applyBorder="1" applyAlignment="1">
      <alignment horizontal="right" wrapText="1" indent="1"/>
    </xf>
    <xf numFmtId="2" fontId="9" fillId="8" borderId="4" xfId="0" applyNumberFormat="1" applyFont="1" applyFill="1" applyBorder="1" applyAlignment="1">
      <alignment horizontal="right" wrapText="1" indent="1"/>
    </xf>
    <xf numFmtId="2" fontId="7" fillId="4" borderId="4" xfId="0" applyNumberFormat="1" applyFont="1" applyFill="1" applyBorder="1" applyAlignment="1">
      <alignment horizontal="right" wrapText="1" indent="1"/>
    </xf>
    <xf numFmtId="0" fontId="6" fillId="10" borderId="1" xfId="0" applyFont="1" applyFill="1" applyBorder="1" applyAlignment="1">
      <alignment horizontal="center" vertical="center" wrapText="1" indent="1"/>
    </xf>
    <xf numFmtId="0" fontId="10" fillId="11" borderId="4" xfId="0" applyFont="1" applyFill="1" applyBorder="1" applyAlignment="1">
      <alignment horizontal="left" wrapText="1" indent="1"/>
    </xf>
    <xf numFmtId="4" fontId="10" fillId="11" borderId="4" xfId="0" applyNumberFormat="1" applyFont="1" applyFill="1" applyBorder="1" applyAlignment="1">
      <alignment horizontal="right" wrapText="1" indent="1"/>
    </xf>
    <xf numFmtId="0" fontId="11" fillId="0" borderId="0" xfId="0" applyFont="1"/>
    <xf numFmtId="0" fontId="8" fillId="8" borderId="5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wrapText="1"/>
    </xf>
    <xf numFmtId="4" fontId="0" fillId="0" borderId="1" xfId="0" applyNumberFormat="1" applyBorder="1"/>
    <xf numFmtId="0" fontId="12" fillId="0" borderId="0" xfId="0" applyFont="1"/>
    <xf numFmtId="0" fontId="0" fillId="0" borderId="0" xfId="0" applyAlignment="1">
      <alignment horizontal="justify"/>
    </xf>
    <xf numFmtId="0" fontId="0" fillId="0" borderId="6" xfId="0" applyBorder="1"/>
    <xf numFmtId="4" fontId="9" fillId="8" borderId="1" xfId="0" applyNumberFormat="1" applyFont="1" applyFill="1" applyBorder="1" applyAlignment="1">
      <alignment wrapText="1"/>
    </xf>
    <xf numFmtId="2" fontId="9" fillId="8" borderId="1" xfId="0" applyNumberFormat="1" applyFont="1" applyFill="1" applyBorder="1" applyAlignment="1">
      <alignment wrapText="1"/>
    </xf>
    <xf numFmtId="4" fontId="9" fillId="8" borderId="4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wrapText="1"/>
    </xf>
    <xf numFmtId="4" fontId="0" fillId="0" borderId="1" xfId="0" applyNumberFormat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8" borderId="5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horizontal="left" wrapText="1"/>
    </xf>
  </cellXfs>
  <cellStyles count="3">
    <cellStyle name="Normalno" xfId="0" builtinId="0"/>
    <cellStyle name="Obično_List6" xfId="2" xr:uid="{F95B4F07-20BC-4283-AF38-35898B729FB3}"/>
    <cellStyle name="Obično_List9" xfId="1" xr:uid="{0C757FF8-0C25-4EE0-9C38-66D4C4B9A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C98-0F9E-476F-B15A-C72F2529AB94}">
  <dimension ref="A1:E40"/>
  <sheetViews>
    <sheetView tabSelected="1" workbookViewId="0">
      <selection activeCell="B35" sqref="B35"/>
    </sheetView>
  </sheetViews>
  <sheetFormatPr defaultRowHeight="15" x14ac:dyDescent="0.25"/>
  <cols>
    <col min="1" max="1" width="36.42578125" customWidth="1"/>
    <col min="2" max="2" width="12.7109375" customWidth="1"/>
    <col min="3" max="3" width="14.28515625" customWidth="1"/>
    <col min="4" max="4" width="13.28515625" customWidth="1"/>
    <col min="5" max="5" width="13.85546875" customWidth="1"/>
  </cols>
  <sheetData>
    <row r="1" spans="1:5" x14ac:dyDescent="0.25">
      <c r="A1" s="63" t="s">
        <v>147</v>
      </c>
      <c r="B1" s="64"/>
      <c r="C1" s="64"/>
      <c r="D1" s="64"/>
      <c r="E1" s="64"/>
    </row>
    <row r="2" spans="1:5" x14ac:dyDescent="0.25">
      <c r="A2" s="64"/>
      <c r="B2" s="64"/>
      <c r="C2" s="64"/>
      <c r="D2" s="64"/>
      <c r="E2" s="64"/>
    </row>
    <row r="3" spans="1:5" x14ac:dyDescent="0.25">
      <c r="A3" s="64"/>
      <c r="B3" s="64"/>
      <c r="C3" s="64"/>
      <c r="D3" s="64"/>
      <c r="E3" s="64"/>
    </row>
    <row r="4" spans="1:5" hidden="1" x14ac:dyDescent="0.25">
      <c r="A4" s="64"/>
      <c r="B4" s="64"/>
      <c r="C4" s="64"/>
      <c r="D4" s="64"/>
      <c r="E4" s="64"/>
    </row>
    <row r="5" spans="1:5" hidden="1" x14ac:dyDescent="0.25">
      <c r="A5" s="64"/>
      <c r="B5" s="64"/>
      <c r="C5" s="64"/>
      <c r="D5" s="64"/>
      <c r="E5" s="64"/>
    </row>
    <row r="7" spans="1:5" x14ac:dyDescent="0.25">
      <c r="B7" t="s">
        <v>123</v>
      </c>
      <c r="C7" t="s">
        <v>13</v>
      </c>
      <c r="D7" t="s">
        <v>7</v>
      </c>
      <c r="E7" t="s">
        <v>124</v>
      </c>
    </row>
    <row r="8" spans="1:5" x14ac:dyDescent="0.25">
      <c r="A8" s="50" t="s">
        <v>122</v>
      </c>
    </row>
    <row r="9" spans="1:5" x14ac:dyDescent="0.25">
      <c r="A9" s="40" t="s">
        <v>120</v>
      </c>
      <c r="B9" s="35"/>
      <c r="C9" s="35"/>
      <c r="D9" s="35"/>
      <c r="E9" s="35"/>
    </row>
    <row r="10" spans="1:5" x14ac:dyDescent="0.25">
      <c r="A10" s="35" t="s">
        <v>104</v>
      </c>
      <c r="B10" s="45">
        <v>1432802</v>
      </c>
      <c r="C10" s="45">
        <v>1708267.03</v>
      </c>
      <c r="D10" s="45">
        <v>36500</v>
      </c>
      <c r="E10" s="45">
        <f>SUM(C10:D10)</f>
        <v>1744767.03</v>
      </c>
    </row>
    <row r="11" spans="1:5" ht="26.25" x14ac:dyDescent="0.25">
      <c r="A11" s="35" t="s">
        <v>105</v>
      </c>
      <c r="B11" s="45">
        <v>160</v>
      </c>
      <c r="C11" s="45">
        <v>117.37</v>
      </c>
      <c r="D11" s="45"/>
      <c r="E11" s="45">
        <v>117.37</v>
      </c>
    </row>
    <row r="12" spans="1:5" x14ac:dyDescent="0.25">
      <c r="A12" s="35" t="s">
        <v>103</v>
      </c>
      <c r="B12" s="45">
        <v>1452302</v>
      </c>
      <c r="C12" s="45">
        <v>1732065.5</v>
      </c>
      <c r="D12" s="45">
        <v>37050</v>
      </c>
      <c r="E12" s="45">
        <f>SUM(C12:D12)</f>
        <v>1769115.5</v>
      </c>
    </row>
    <row r="13" spans="1:5" ht="26.25" x14ac:dyDescent="0.25">
      <c r="A13" s="35" t="s">
        <v>109</v>
      </c>
      <c r="B13" s="45">
        <v>75570</v>
      </c>
      <c r="C13" s="45">
        <v>85033</v>
      </c>
      <c r="D13" s="45">
        <v>-50</v>
      </c>
      <c r="E13" s="45">
        <v>84983</v>
      </c>
    </row>
    <row r="14" spans="1:5" x14ac:dyDescent="0.25">
      <c r="A14" s="35" t="s">
        <v>121</v>
      </c>
      <c r="B14" s="45">
        <f>SUM(B10+B11-B12-B13)</f>
        <v>-94910</v>
      </c>
      <c r="C14" s="45">
        <v>-108714.1</v>
      </c>
      <c r="D14" s="45"/>
      <c r="E14" s="45">
        <v>-108714.1</v>
      </c>
    </row>
    <row r="15" spans="1:5" x14ac:dyDescent="0.25">
      <c r="A15" s="35"/>
      <c r="B15" s="35"/>
      <c r="C15" s="36"/>
      <c r="D15" s="35"/>
      <c r="E15" s="36"/>
    </row>
    <row r="16" spans="1:5" ht="15" customHeight="1" x14ac:dyDescent="0.25">
      <c r="A16" s="65" t="s">
        <v>125</v>
      </c>
      <c r="B16" s="66"/>
      <c r="C16" s="36"/>
      <c r="D16" s="35"/>
      <c r="E16" s="36"/>
    </row>
    <row r="17" spans="1:5" ht="39" customHeight="1" x14ac:dyDescent="0.25">
      <c r="A17" s="53" t="s">
        <v>126</v>
      </c>
      <c r="B17" s="58">
        <v>0</v>
      </c>
      <c r="C17" s="58">
        <v>0</v>
      </c>
      <c r="D17" s="58">
        <v>0</v>
      </c>
      <c r="E17" s="58">
        <v>0</v>
      </c>
    </row>
    <row r="18" spans="1:5" ht="25.5" customHeight="1" x14ac:dyDescent="0.25">
      <c r="A18" s="53" t="s">
        <v>127</v>
      </c>
      <c r="B18" s="59">
        <v>0</v>
      </c>
      <c r="C18" s="59">
        <v>0</v>
      </c>
      <c r="D18" s="59">
        <v>0</v>
      </c>
      <c r="E18" s="59">
        <v>0</v>
      </c>
    </row>
    <row r="19" spans="1:5" ht="20.25" customHeight="1" x14ac:dyDescent="0.25">
      <c r="A19" s="53" t="s">
        <v>128</v>
      </c>
      <c r="B19" s="58">
        <v>0</v>
      </c>
      <c r="C19" s="58">
        <v>0</v>
      </c>
      <c r="D19" s="58">
        <v>0</v>
      </c>
      <c r="E19" s="58">
        <v>0</v>
      </c>
    </row>
    <row r="20" spans="1:5" ht="30.75" customHeight="1" x14ac:dyDescent="0.25">
      <c r="A20" s="53" t="s">
        <v>129</v>
      </c>
      <c r="B20" s="58">
        <v>-94910</v>
      </c>
      <c r="C20" s="60">
        <v>-108714.1</v>
      </c>
      <c r="D20" s="61"/>
      <c r="E20" s="60">
        <v>-108714.1</v>
      </c>
    </row>
    <row r="21" spans="1:5" ht="15" customHeight="1" x14ac:dyDescent="0.25">
      <c r="A21" s="35"/>
      <c r="B21" s="35"/>
      <c r="C21" s="36"/>
      <c r="D21" s="35"/>
      <c r="E21" s="36"/>
    </row>
    <row r="22" spans="1:5" x14ac:dyDescent="0.25">
      <c r="A22" s="65" t="s">
        <v>130</v>
      </c>
      <c r="B22" s="66"/>
      <c r="C22" s="35"/>
      <c r="D22" s="35"/>
      <c r="E22" s="35"/>
    </row>
    <row r="23" spans="1:5" ht="30" x14ac:dyDescent="0.25">
      <c r="A23" s="19" t="s">
        <v>133</v>
      </c>
      <c r="B23" s="58">
        <v>94910</v>
      </c>
      <c r="C23" s="58">
        <v>108714.1</v>
      </c>
      <c r="D23" s="61"/>
      <c r="E23" s="58">
        <v>108714.1</v>
      </c>
    </row>
    <row r="24" spans="1:5" ht="27" customHeight="1" x14ac:dyDescent="0.25">
      <c r="A24" s="19" t="s">
        <v>134</v>
      </c>
      <c r="B24" s="58">
        <v>21206.31</v>
      </c>
      <c r="C24" s="58">
        <v>21206.31</v>
      </c>
      <c r="D24" s="61"/>
      <c r="E24" s="58">
        <v>21206.31</v>
      </c>
    </row>
    <row r="25" spans="1:5" ht="77.25" customHeight="1" x14ac:dyDescent="0.25">
      <c r="A25" s="19" t="s">
        <v>132</v>
      </c>
      <c r="B25" s="62">
        <f>SUM(B23:B24)</f>
        <v>116116.31</v>
      </c>
      <c r="C25" s="62">
        <f>SUM(C23:C24)</f>
        <v>129920.41</v>
      </c>
      <c r="D25" s="61"/>
      <c r="E25" s="62">
        <f>SUM(E23:E24)</f>
        <v>129920.41</v>
      </c>
    </row>
    <row r="26" spans="1:5" x14ac:dyDescent="0.25">
      <c r="A26" s="51"/>
      <c r="B26" s="52"/>
      <c r="C26" s="35"/>
      <c r="D26" s="35"/>
      <c r="E26" s="35"/>
    </row>
    <row r="27" spans="1:5" ht="26.25" customHeight="1" x14ac:dyDescent="0.25">
      <c r="A27" s="65" t="s">
        <v>135</v>
      </c>
      <c r="B27" s="66"/>
      <c r="C27" s="35"/>
      <c r="D27" s="35"/>
      <c r="E27" s="35"/>
    </row>
    <row r="28" spans="1:5" x14ac:dyDescent="0.25">
      <c r="A28" s="4" t="s">
        <v>131</v>
      </c>
      <c r="B28" s="54">
        <v>116116.31</v>
      </c>
      <c r="C28" s="54">
        <v>108714.1</v>
      </c>
      <c r="D28" s="54"/>
      <c r="E28" s="54">
        <v>108714.1</v>
      </c>
    </row>
    <row r="29" spans="1:5" ht="45" x14ac:dyDescent="0.25">
      <c r="A29" s="19" t="s">
        <v>136</v>
      </c>
      <c r="B29" s="54">
        <v>94910</v>
      </c>
      <c r="C29" s="54">
        <v>108714.1</v>
      </c>
      <c r="D29" s="54"/>
      <c r="E29" s="54">
        <v>108714.1</v>
      </c>
    </row>
    <row r="30" spans="1:5" x14ac:dyDescent="0.25">
      <c r="A30" s="4" t="s">
        <v>137</v>
      </c>
      <c r="B30" s="54">
        <v>-94910</v>
      </c>
      <c r="C30" s="54">
        <v>1018714.1</v>
      </c>
      <c r="D30" s="54"/>
      <c r="E30" s="54">
        <v>-108714.1</v>
      </c>
    </row>
    <row r="31" spans="1:5" ht="30" x14ac:dyDescent="0.25">
      <c r="A31" s="19" t="s">
        <v>138</v>
      </c>
      <c r="B31" s="54">
        <v>21206.31</v>
      </c>
      <c r="C31" s="54">
        <v>21206.31</v>
      </c>
      <c r="D31" s="54"/>
      <c r="E31" s="54">
        <v>21206.31</v>
      </c>
    </row>
    <row r="33" spans="1:4" x14ac:dyDescent="0.25">
      <c r="A33" s="55" t="s">
        <v>146</v>
      </c>
    </row>
    <row r="34" spans="1:4" x14ac:dyDescent="0.25">
      <c r="A34" s="55" t="s">
        <v>139</v>
      </c>
    </row>
    <row r="35" spans="1:4" x14ac:dyDescent="0.25">
      <c r="A35" s="55" t="s">
        <v>148</v>
      </c>
    </row>
    <row r="37" spans="1:4" x14ac:dyDescent="0.25">
      <c r="A37" s="56" t="s">
        <v>140</v>
      </c>
      <c r="B37" t="s">
        <v>141</v>
      </c>
      <c r="C37" s="56" t="s">
        <v>142</v>
      </c>
      <c r="D37" s="56"/>
    </row>
    <row r="38" spans="1:4" ht="30" x14ac:dyDescent="0.25">
      <c r="A38" s="56" t="s">
        <v>143</v>
      </c>
      <c r="C38" s="56" t="s">
        <v>144</v>
      </c>
    </row>
    <row r="39" spans="1:4" x14ac:dyDescent="0.25">
      <c r="A39" s="56"/>
    </row>
    <row r="40" spans="1:4" x14ac:dyDescent="0.25">
      <c r="A40" s="56" t="s">
        <v>145</v>
      </c>
      <c r="C40" s="57"/>
    </row>
  </sheetData>
  <mergeCells count="5">
    <mergeCell ref="A4:E5"/>
    <mergeCell ref="A16:B16"/>
    <mergeCell ref="A22:B22"/>
    <mergeCell ref="A27:B27"/>
    <mergeCell ref="A1:E3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FC2E-2075-494A-AF99-9D4808775182}">
  <dimension ref="A1:F29"/>
  <sheetViews>
    <sheetView workbookViewId="0">
      <selection sqref="A1:B2"/>
    </sheetView>
  </sheetViews>
  <sheetFormatPr defaultRowHeight="15" x14ac:dyDescent="0.25"/>
  <cols>
    <col min="1" max="1" width="46" customWidth="1"/>
    <col min="2" max="2" width="17.7109375" customWidth="1"/>
    <col min="3" max="3" width="16.28515625" customWidth="1"/>
    <col min="4" max="4" width="14.7109375" customWidth="1"/>
    <col min="5" max="5" width="18.28515625" customWidth="1"/>
    <col min="6" max="6" width="17.7109375" customWidth="1"/>
  </cols>
  <sheetData>
    <row r="1" spans="1:6" x14ac:dyDescent="0.25">
      <c r="A1" t="s">
        <v>107</v>
      </c>
    </row>
    <row r="2" spans="1:6" x14ac:dyDescent="0.25">
      <c r="A2" t="s">
        <v>89</v>
      </c>
    </row>
    <row r="3" spans="1:6" ht="15.75" thickBot="1" x14ac:dyDescent="0.3"/>
    <row r="4" spans="1:6" ht="26.25" thickBot="1" x14ac:dyDescent="0.3">
      <c r="A4" s="22" t="s">
        <v>39</v>
      </c>
      <c r="B4" s="22" t="s">
        <v>98</v>
      </c>
      <c r="C4" s="22" t="s">
        <v>13</v>
      </c>
      <c r="D4" s="22" t="s">
        <v>88</v>
      </c>
      <c r="E4" s="22" t="s">
        <v>99</v>
      </c>
      <c r="F4" s="22" t="s">
        <v>100</v>
      </c>
    </row>
    <row r="5" spans="1:6" x14ac:dyDescent="0.25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</row>
    <row r="6" spans="1:6" ht="26.25" x14ac:dyDescent="0.25">
      <c r="A6" s="23" t="s">
        <v>97</v>
      </c>
      <c r="B6" s="24">
        <f>SUM(B7+B13+B15)</f>
        <v>1527872</v>
      </c>
      <c r="C6" s="24">
        <v>1817098.5</v>
      </c>
      <c r="D6" s="24">
        <v>36500</v>
      </c>
      <c r="E6" s="24">
        <f>SUM(C6:D6)</f>
        <v>1853598.5</v>
      </c>
      <c r="F6" s="24">
        <f>SUM(E6/C6*100)</f>
        <v>102.00869683178979</v>
      </c>
    </row>
    <row r="7" spans="1:6" x14ac:dyDescent="0.25">
      <c r="A7" s="43" t="s">
        <v>104</v>
      </c>
      <c r="B7" s="44">
        <f t="shared" ref="B7:D7" si="0">SUM(B8:B12)</f>
        <v>1432802</v>
      </c>
      <c r="C7" s="44">
        <f t="shared" si="0"/>
        <v>1708267.03</v>
      </c>
      <c r="D7" s="44">
        <f t="shared" si="0"/>
        <v>36500</v>
      </c>
      <c r="E7" s="44">
        <f>SUM(C7:D7)</f>
        <v>1744767.03</v>
      </c>
      <c r="F7" s="44">
        <f>SUM(E7/C7*100)</f>
        <v>102.13666829359811</v>
      </c>
    </row>
    <row r="8" spans="1:6" ht="26.25" x14ac:dyDescent="0.25">
      <c r="A8" s="35" t="s">
        <v>90</v>
      </c>
      <c r="B8" s="45">
        <v>1264406</v>
      </c>
      <c r="C8" s="45">
        <v>1530244.66</v>
      </c>
      <c r="D8" s="45">
        <v>38450</v>
      </c>
      <c r="E8" s="45">
        <v>1568694.66</v>
      </c>
      <c r="F8" s="45">
        <v>102.51</v>
      </c>
    </row>
    <row r="9" spans="1:6" x14ac:dyDescent="0.25">
      <c r="A9" s="35" t="s">
        <v>91</v>
      </c>
      <c r="B9" s="45">
        <v>50</v>
      </c>
      <c r="C9" s="45">
        <v>56.92</v>
      </c>
      <c r="D9" s="45">
        <v>50</v>
      </c>
      <c r="E9" s="45">
        <v>106.92</v>
      </c>
      <c r="F9" s="45">
        <v>187.84</v>
      </c>
    </row>
    <row r="10" spans="1:6" ht="26.25" x14ac:dyDescent="0.25">
      <c r="A10" s="35" t="s">
        <v>92</v>
      </c>
      <c r="B10" s="45">
        <v>7800</v>
      </c>
      <c r="C10" s="45">
        <v>7817.83</v>
      </c>
      <c r="D10" s="45">
        <v>1500</v>
      </c>
      <c r="E10" s="45">
        <v>9317.83</v>
      </c>
      <c r="F10" s="45">
        <v>119.19</v>
      </c>
    </row>
    <row r="11" spans="1:6" ht="39" x14ac:dyDescent="0.25">
      <c r="A11" s="35" t="s">
        <v>93</v>
      </c>
      <c r="B11" s="45">
        <v>20000</v>
      </c>
      <c r="C11" s="45">
        <v>27098.62</v>
      </c>
      <c r="D11" s="45">
        <v>4000</v>
      </c>
      <c r="E11" s="45">
        <v>31098.62</v>
      </c>
      <c r="F11" s="45">
        <v>114.76</v>
      </c>
    </row>
    <row r="12" spans="1:6" ht="26.25" x14ac:dyDescent="0.25">
      <c r="A12" s="35" t="s">
        <v>94</v>
      </c>
      <c r="B12" s="45">
        <v>140546</v>
      </c>
      <c r="C12" s="45">
        <v>143049</v>
      </c>
      <c r="D12" s="45">
        <v>-7500</v>
      </c>
      <c r="E12" s="45">
        <f>SUM(C12:D12)</f>
        <v>135549</v>
      </c>
      <c r="F12" s="45">
        <f>SUM(E12/C12*100)</f>
        <v>94.75704129354277</v>
      </c>
    </row>
    <row r="13" spans="1:6" x14ac:dyDescent="0.25">
      <c r="A13" s="43" t="s">
        <v>105</v>
      </c>
      <c r="B13" s="44">
        <f>SUM(B14)</f>
        <v>160</v>
      </c>
      <c r="C13" s="44">
        <f t="shared" ref="C13:E13" si="1">SUM(C14)</f>
        <v>117.37</v>
      </c>
      <c r="D13" s="44">
        <f t="shared" si="1"/>
        <v>0</v>
      </c>
      <c r="E13" s="44">
        <f t="shared" si="1"/>
        <v>117.37</v>
      </c>
      <c r="F13" s="44">
        <v>100</v>
      </c>
    </row>
    <row r="14" spans="1:6" ht="26.25" x14ac:dyDescent="0.25">
      <c r="A14" s="35" t="s">
        <v>95</v>
      </c>
      <c r="B14" s="45">
        <v>160</v>
      </c>
      <c r="C14" s="45">
        <v>117.37</v>
      </c>
      <c r="D14" s="45">
        <v>0</v>
      </c>
      <c r="E14" s="45">
        <v>117.37</v>
      </c>
      <c r="F14" s="45">
        <v>100</v>
      </c>
    </row>
    <row r="15" spans="1:6" x14ac:dyDescent="0.25">
      <c r="A15" s="43" t="s">
        <v>106</v>
      </c>
      <c r="B15" s="44">
        <f>SUM(B16)</f>
        <v>94910</v>
      </c>
      <c r="C15" s="44">
        <f t="shared" ref="C15:E15" si="2">SUM(C16)</f>
        <v>108714.1</v>
      </c>
      <c r="D15" s="44">
        <f t="shared" si="2"/>
        <v>0</v>
      </c>
      <c r="E15" s="44">
        <f t="shared" si="2"/>
        <v>108714.1</v>
      </c>
      <c r="F15" s="44">
        <v>100</v>
      </c>
    </row>
    <row r="16" spans="1:6" x14ac:dyDescent="0.25">
      <c r="A16" s="35" t="s">
        <v>96</v>
      </c>
      <c r="B16" s="45">
        <v>94910</v>
      </c>
      <c r="C16" s="45">
        <v>108714.1</v>
      </c>
      <c r="D16" s="45">
        <v>0</v>
      </c>
      <c r="E16" s="45">
        <v>108714.1</v>
      </c>
      <c r="F16" s="45">
        <v>100</v>
      </c>
    </row>
    <row r="17" spans="1:6" ht="15.75" thickBot="1" x14ac:dyDescent="0.3"/>
    <row r="18" spans="1:6" ht="26.25" thickBot="1" x14ac:dyDescent="0.3">
      <c r="A18" s="22" t="s">
        <v>39</v>
      </c>
      <c r="B18" s="22" t="s">
        <v>98</v>
      </c>
      <c r="C18" s="22" t="s">
        <v>13</v>
      </c>
      <c r="D18" s="22" t="s">
        <v>88</v>
      </c>
      <c r="E18" s="22" t="s">
        <v>99</v>
      </c>
      <c r="F18" s="22" t="s">
        <v>100</v>
      </c>
    </row>
    <row r="19" spans="1:6" x14ac:dyDescent="0.25">
      <c r="A19" s="42">
        <v>1</v>
      </c>
      <c r="B19" s="42">
        <v>2</v>
      </c>
      <c r="C19" s="42">
        <v>3</v>
      </c>
      <c r="D19" s="42">
        <v>4</v>
      </c>
      <c r="E19" s="42">
        <v>5</v>
      </c>
      <c r="F19" s="42">
        <v>6</v>
      </c>
    </row>
    <row r="20" spans="1:6" x14ac:dyDescent="0.25">
      <c r="A20" s="23" t="s">
        <v>101</v>
      </c>
      <c r="B20" s="46">
        <f>SUM(B21+B27)</f>
        <v>1527872</v>
      </c>
      <c r="C20" s="46">
        <v>1817098.5</v>
      </c>
      <c r="D20" s="46">
        <f>SUM(D21+D27)</f>
        <v>36500</v>
      </c>
      <c r="E20" s="46">
        <f>SUM(C20:D20)</f>
        <v>1853598.5</v>
      </c>
      <c r="F20" s="46">
        <f>SUM(E20/C20*100)</f>
        <v>102.00869683178979</v>
      </c>
    </row>
    <row r="21" spans="1:6" x14ac:dyDescent="0.25">
      <c r="A21" s="43" t="s">
        <v>103</v>
      </c>
      <c r="B21" s="44">
        <f>SUM(B22:B26)</f>
        <v>1452302</v>
      </c>
      <c r="C21" s="44">
        <f t="shared" ref="C21:D21" si="3">SUM(C22:C26)</f>
        <v>1732065.5</v>
      </c>
      <c r="D21" s="44">
        <f t="shared" si="3"/>
        <v>36550</v>
      </c>
      <c r="E21" s="44">
        <f>SUM(C21:D21)</f>
        <v>1768615.5</v>
      </c>
      <c r="F21" s="44">
        <f t="shared" ref="F21:F26" si="4">SUM(E21/C21*100)</f>
        <v>102.11019733376135</v>
      </c>
    </row>
    <row r="22" spans="1:6" x14ac:dyDescent="0.25">
      <c r="A22" s="35" t="s">
        <v>51</v>
      </c>
      <c r="B22" s="45">
        <v>1231500</v>
      </c>
      <c r="C22" s="45">
        <v>1500000</v>
      </c>
      <c r="D22" s="45">
        <v>0</v>
      </c>
      <c r="E22" s="45">
        <v>1500000</v>
      </c>
      <c r="F22" s="45">
        <f t="shared" si="4"/>
        <v>100</v>
      </c>
    </row>
    <row r="23" spans="1:6" x14ac:dyDescent="0.25">
      <c r="A23" s="35" t="s">
        <v>44</v>
      </c>
      <c r="B23" s="45">
        <v>210872</v>
      </c>
      <c r="C23" s="45">
        <v>222666</v>
      </c>
      <c r="D23" s="45">
        <v>37050</v>
      </c>
      <c r="E23" s="45">
        <v>257216</v>
      </c>
      <c r="F23" s="45">
        <f t="shared" si="4"/>
        <v>115.51651352249557</v>
      </c>
    </row>
    <row r="24" spans="1:6" x14ac:dyDescent="0.25">
      <c r="A24" s="35" t="s">
        <v>45</v>
      </c>
      <c r="B24" s="45">
        <v>2730</v>
      </c>
      <c r="C24" s="45">
        <v>1140</v>
      </c>
      <c r="D24" s="45">
        <v>0</v>
      </c>
      <c r="E24" s="45">
        <v>1140</v>
      </c>
      <c r="F24" s="45">
        <f t="shared" si="4"/>
        <v>100</v>
      </c>
    </row>
    <row r="25" spans="1:6" ht="26.25" x14ac:dyDescent="0.25">
      <c r="A25" s="35" t="s">
        <v>52</v>
      </c>
      <c r="B25" s="45">
        <v>7200</v>
      </c>
      <c r="C25" s="45">
        <v>7400</v>
      </c>
      <c r="D25" s="45">
        <v>-500</v>
      </c>
      <c r="E25" s="45">
        <v>6900</v>
      </c>
      <c r="F25" s="45">
        <f t="shared" si="4"/>
        <v>93.243243243243242</v>
      </c>
    </row>
    <row r="26" spans="1:6" x14ac:dyDescent="0.25">
      <c r="A26" s="35" t="s">
        <v>72</v>
      </c>
      <c r="B26" s="45">
        <v>0</v>
      </c>
      <c r="C26" s="45">
        <v>859.5</v>
      </c>
      <c r="D26" s="45">
        <v>0</v>
      </c>
      <c r="E26" s="45">
        <v>859.5</v>
      </c>
      <c r="F26" s="45">
        <f t="shared" si="4"/>
        <v>100</v>
      </c>
    </row>
    <row r="27" spans="1:6" x14ac:dyDescent="0.25">
      <c r="A27" s="43" t="s">
        <v>102</v>
      </c>
      <c r="B27" s="44">
        <f>SUM(B28:B29)</f>
        <v>75570</v>
      </c>
      <c r="C27" s="44">
        <f t="shared" ref="C27:E27" si="5">SUM(C28:C29)</f>
        <v>85033</v>
      </c>
      <c r="D27" s="44">
        <f t="shared" si="5"/>
        <v>-50</v>
      </c>
      <c r="E27" s="44">
        <f t="shared" si="5"/>
        <v>84983</v>
      </c>
      <c r="F27" s="44">
        <f>SUM(E27/C27*100)</f>
        <v>99.941199299095643</v>
      </c>
    </row>
    <row r="28" spans="1:6" ht="26.25" x14ac:dyDescent="0.25">
      <c r="A28" s="35" t="s">
        <v>53</v>
      </c>
      <c r="B28" s="45">
        <v>14660</v>
      </c>
      <c r="C28" s="45">
        <v>21123.32</v>
      </c>
      <c r="D28" s="45">
        <v>-50</v>
      </c>
      <c r="E28" s="45">
        <v>21073.32</v>
      </c>
      <c r="F28" s="45">
        <v>99.76</v>
      </c>
    </row>
    <row r="29" spans="1:6" ht="26.25" x14ac:dyDescent="0.25">
      <c r="A29" s="35" t="s">
        <v>57</v>
      </c>
      <c r="B29" s="45">
        <v>60910</v>
      </c>
      <c r="C29" s="45">
        <v>63909.68</v>
      </c>
      <c r="D29" s="45">
        <v>0</v>
      </c>
      <c r="E29" s="45">
        <v>63909.68</v>
      </c>
      <c r="F29" s="45">
        <v>100</v>
      </c>
    </row>
  </sheetData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4C83-F00C-4D44-959F-51112E2139A6}">
  <dimension ref="A1:F129"/>
  <sheetViews>
    <sheetView workbookViewId="0">
      <selection sqref="A1:A2"/>
    </sheetView>
  </sheetViews>
  <sheetFormatPr defaultRowHeight="15" x14ac:dyDescent="0.25"/>
  <cols>
    <col min="1" max="1" width="54.85546875" customWidth="1"/>
    <col min="2" max="2" width="15.140625" customWidth="1"/>
    <col min="3" max="3" width="16.5703125" customWidth="1"/>
    <col min="4" max="4" width="12.85546875" customWidth="1"/>
    <col min="5" max="5" width="18.42578125" customWidth="1"/>
    <col min="6" max="6" width="12.28515625" customWidth="1"/>
    <col min="7" max="8" width="17.42578125" customWidth="1"/>
  </cols>
  <sheetData>
    <row r="1" spans="1:6" x14ac:dyDescent="0.25">
      <c r="A1" t="s">
        <v>107</v>
      </c>
    </row>
    <row r="2" spans="1:6" x14ac:dyDescent="0.25">
      <c r="A2" t="s">
        <v>108</v>
      </c>
    </row>
    <row r="3" spans="1:6" ht="15.75" thickBot="1" x14ac:dyDescent="0.3"/>
    <row r="4" spans="1:6" ht="36.75" customHeight="1" thickBot="1" x14ac:dyDescent="0.3">
      <c r="A4" s="22" t="s">
        <v>39</v>
      </c>
      <c r="B4" s="22" t="s">
        <v>6</v>
      </c>
      <c r="C4" s="22" t="s">
        <v>13</v>
      </c>
      <c r="D4" s="22" t="s">
        <v>88</v>
      </c>
      <c r="E4" s="22" t="s">
        <v>99</v>
      </c>
      <c r="F4" s="22" t="s">
        <v>100</v>
      </c>
    </row>
    <row r="5" spans="1:6" x14ac:dyDescent="0.25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</row>
    <row r="6" spans="1:6" x14ac:dyDescent="0.25">
      <c r="A6" s="23" t="s">
        <v>40</v>
      </c>
      <c r="B6" s="24">
        <v>1527872</v>
      </c>
      <c r="C6" s="24">
        <v>1817098.5</v>
      </c>
      <c r="D6" s="24">
        <v>36500</v>
      </c>
      <c r="E6" s="24">
        <f>SUM(C6:D6)</f>
        <v>1853598.5</v>
      </c>
      <c r="F6" s="24">
        <f>SUM(E6/C6*100)</f>
        <v>102.00869683178979</v>
      </c>
    </row>
    <row r="7" spans="1:6" x14ac:dyDescent="0.25">
      <c r="A7" s="32" t="s">
        <v>56</v>
      </c>
      <c r="B7" s="33">
        <v>11366</v>
      </c>
      <c r="C7" s="33">
        <v>15029</v>
      </c>
      <c r="D7" s="34">
        <v>2500</v>
      </c>
      <c r="E7" s="33">
        <f>SUM(C7:D7)</f>
        <v>17529</v>
      </c>
      <c r="F7" s="33">
        <f t="shared" ref="F7:F13" si="0">SUM(E7/C7*100)</f>
        <v>116.63450662053363</v>
      </c>
    </row>
    <row r="8" spans="1:6" x14ac:dyDescent="0.25">
      <c r="A8" s="40" t="s">
        <v>103</v>
      </c>
      <c r="B8" s="39">
        <v>11366</v>
      </c>
      <c r="C8" s="39">
        <v>11366</v>
      </c>
      <c r="D8" s="41">
        <v>2500</v>
      </c>
      <c r="E8" s="39">
        <f>SUM(C8:D8)</f>
        <v>13866</v>
      </c>
      <c r="F8" s="39">
        <f t="shared" si="0"/>
        <v>121.99542495161006</v>
      </c>
    </row>
    <row r="9" spans="1:6" x14ac:dyDescent="0.25">
      <c r="A9" s="35" t="s">
        <v>44</v>
      </c>
      <c r="B9" s="36">
        <v>7366</v>
      </c>
      <c r="C9" s="36">
        <v>7366</v>
      </c>
      <c r="D9" s="37">
        <v>2500</v>
      </c>
      <c r="E9" s="36">
        <f>SUM(C9:D9)</f>
        <v>9866</v>
      </c>
      <c r="F9" s="36">
        <f t="shared" si="0"/>
        <v>133.93972305185991</v>
      </c>
    </row>
    <row r="10" spans="1:6" ht="26.25" x14ac:dyDescent="0.25">
      <c r="A10" s="35" t="s">
        <v>52</v>
      </c>
      <c r="B10" s="36">
        <v>4000</v>
      </c>
      <c r="C10" s="36">
        <v>4000</v>
      </c>
      <c r="D10" s="37">
        <v>0</v>
      </c>
      <c r="E10" s="36">
        <v>4000</v>
      </c>
      <c r="F10" s="36">
        <f t="shared" si="0"/>
        <v>100</v>
      </c>
    </row>
    <row r="11" spans="1:6" x14ac:dyDescent="0.25">
      <c r="A11" s="40" t="s">
        <v>109</v>
      </c>
      <c r="B11" s="41">
        <v>0</v>
      </c>
      <c r="C11" s="39">
        <v>3663</v>
      </c>
      <c r="D11" s="41">
        <v>0</v>
      </c>
      <c r="E11" s="39">
        <v>3663</v>
      </c>
      <c r="F11" s="39">
        <f t="shared" si="0"/>
        <v>100</v>
      </c>
    </row>
    <row r="12" spans="1:6" x14ac:dyDescent="0.25">
      <c r="A12" s="35" t="s">
        <v>53</v>
      </c>
      <c r="B12" s="37">
        <v>0</v>
      </c>
      <c r="C12" s="37">
        <v>663</v>
      </c>
      <c r="D12" s="37">
        <v>0</v>
      </c>
      <c r="E12" s="37">
        <v>663</v>
      </c>
      <c r="F12" s="37">
        <f t="shared" si="0"/>
        <v>100</v>
      </c>
    </row>
    <row r="13" spans="1:6" x14ac:dyDescent="0.25">
      <c r="A13" s="35" t="s">
        <v>57</v>
      </c>
      <c r="B13" s="37">
        <v>0</v>
      </c>
      <c r="C13" s="36">
        <v>3000</v>
      </c>
      <c r="D13" s="37">
        <v>0</v>
      </c>
      <c r="E13" s="36">
        <v>3000</v>
      </c>
      <c r="F13" s="36">
        <f t="shared" si="0"/>
        <v>100</v>
      </c>
    </row>
    <row r="14" spans="1:6" x14ac:dyDescent="0.25">
      <c r="A14" s="32" t="s">
        <v>50</v>
      </c>
      <c r="B14" s="33">
        <v>14000</v>
      </c>
      <c r="C14" s="33">
        <v>20000</v>
      </c>
      <c r="D14" s="33">
        <v>2000</v>
      </c>
      <c r="E14" s="33">
        <v>22000</v>
      </c>
      <c r="F14" s="34">
        <v>110</v>
      </c>
    </row>
    <row r="15" spans="1:6" x14ac:dyDescent="0.25">
      <c r="A15" s="40" t="s">
        <v>103</v>
      </c>
      <c r="B15" s="39">
        <v>10700</v>
      </c>
      <c r="C15" s="39">
        <v>10900</v>
      </c>
      <c r="D15" s="39">
        <v>2050</v>
      </c>
      <c r="E15" s="39">
        <v>12950</v>
      </c>
      <c r="F15" s="41">
        <v>118.81</v>
      </c>
    </row>
    <row r="16" spans="1:6" x14ac:dyDescent="0.25">
      <c r="A16" s="35" t="s">
        <v>51</v>
      </c>
      <c r="B16" s="36">
        <v>1200</v>
      </c>
      <c r="C16" s="36">
        <v>1000</v>
      </c>
      <c r="D16" s="37">
        <v>0</v>
      </c>
      <c r="E16" s="36">
        <v>1000</v>
      </c>
      <c r="F16" s="37">
        <v>100</v>
      </c>
    </row>
    <row r="17" spans="1:6" x14ac:dyDescent="0.25">
      <c r="A17" s="35" t="s">
        <v>44</v>
      </c>
      <c r="B17" s="36">
        <v>8400</v>
      </c>
      <c r="C17" s="36">
        <v>8800</v>
      </c>
      <c r="D17" s="36">
        <v>2600</v>
      </c>
      <c r="E17" s="36">
        <v>11400</v>
      </c>
      <c r="F17" s="37">
        <v>129.55000000000001</v>
      </c>
    </row>
    <row r="18" spans="1:6" x14ac:dyDescent="0.25">
      <c r="A18" s="35" t="s">
        <v>45</v>
      </c>
      <c r="B18" s="37">
        <v>100</v>
      </c>
      <c r="C18" s="37">
        <v>100</v>
      </c>
      <c r="D18" s="37">
        <v>-50</v>
      </c>
      <c r="E18" s="37">
        <v>50</v>
      </c>
      <c r="F18" s="37">
        <v>50</v>
      </c>
    </row>
    <row r="19" spans="1:6" ht="26.25" x14ac:dyDescent="0.25">
      <c r="A19" s="35" t="s">
        <v>52</v>
      </c>
      <c r="B19" s="36">
        <v>1000</v>
      </c>
      <c r="C19" s="36">
        <v>1000</v>
      </c>
      <c r="D19" s="37">
        <v>-500</v>
      </c>
      <c r="E19" s="37">
        <v>500</v>
      </c>
      <c r="F19" s="37">
        <v>50</v>
      </c>
    </row>
    <row r="20" spans="1:6" x14ac:dyDescent="0.25">
      <c r="A20" s="40" t="s">
        <v>109</v>
      </c>
      <c r="B20" s="39">
        <v>3300</v>
      </c>
      <c r="C20" s="39">
        <v>9100</v>
      </c>
      <c r="D20" s="41">
        <v>-50</v>
      </c>
      <c r="E20" s="39">
        <v>9050</v>
      </c>
      <c r="F20" s="41">
        <v>99.45</v>
      </c>
    </row>
    <row r="21" spans="1:6" x14ac:dyDescent="0.25">
      <c r="A21" s="35" t="s">
        <v>53</v>
      </c>
      <c r="B21" s="36">
        <v>3300</v>
      </c>
      <c r="C21" s="36">
        <v>9100</v>
      </c>
      <c r="D21" s="37">
        <v>-50</v>
      </c>
      <c r="E21" s="36">
        <v>9050</v>
      </c>
      <c r="F21" s="37">
        <v>99.45</v>
      </c>
    </row>
    <row r="22" spans="1:6" x14ac:dyDescent="0.25">
      <c r="A22" s="32" t="s">
        <v>43</v>
      </c>
      <c r="B22" s="33">
        <v>129180</v>
      </c>
      <c r="C22" s="33">
        <v>128020</v>
      </c>
      <c r="D22" s="33">
        <v>-10000</v>
      </c>
      <c r="E22" s="33">
        <v>118020</v>
      </c>
      <c r="F22" s="34">
        <v>92.19</v>
      </c>
    </row>
    <row r="23" spans="1:6" x14ac:dyDescent="0.25">
      <c r="A23" s="40" t="s">
        <v>103</v>
      </c>
      <c r="B23" s="39">
        <v>129180</v>
      </c>
      <c r="C23" s="39">
        <v>128020</v>
      </c>
      <c r="D23" s="39">
        <v>-10000</v>
      </c>
      <c r="E23" s="39">
        <v>118020</v>
      </c>
      <c r="F23" s="41">
        <v>92.19</v>
      </c>
    </row>
    <row r="24" spans="1:6" x14ac:dyDescent="0.25">
      <c r="A24" s="35" t="s">
        <v>44</v>
      </c>
      <c r="B24" s="36">
        <v>128600</v>
      </c>
      <c r="C24" s="36">
        <v>127500</v>
      </c>
      <c r="D24" s="36">
        <v>-10000</v>
      </c>
      <c r="E24" s="36">
        <v>117500</v>
      </c>
      <c r="F24" s="37">
        <v>92.16</v>
      </c>
    </row>
    <row r="25" spans="1:6" x14ac:dyDescent="0.25">
      <c r="A25" s="35" t="s">
        <v>45</v>
      </c>
      <c r="B25" s="37">
        <v>580</v>
      </c>
      <c r="C25" s="37">
        <v>520</v>
      </c>
      <c r="D25" s="37">
        <v>0</v>
      </c>
      <c r="E25" s="37">
        <v>520</v>
      </c>
      <c r="F25" s="37">
        <v>100</v>
      </c>
    </row>
    <row r="26" spans="1:6" x14ac:dyDescent="0.25">
      <c r="A26" s="38" t="s">
        <v>77</v>
      </c>
      <c r="B26" s="41">
        <v>50</v>
      </c>
      <c r="C26" s="41">
        <v>70</v>
      </c>
      <c r="D26" s="41">
        <v>50</v>
      </c>
      <c r="E26" s="41">
        <v>120</v>
      </c>
      <c r="F26" s="41">
        <v>171.43</v>
      </c>
    </row>
    <row r="27" spans="1:6" x14ac:dyDescent="0.25">
      <c r="A27" s="38" t="s">
        <v>78</v>
      </c>
      <c r="B27" s="41">
        <v>50</v>
      </c>
      <c r="C27" s="41">
        <v>70</v>
      </c>
      <c r="D27" s="41">
        <v>50</v>
      </c>
      <c r="E27" s="41">
        <v>120</v>
      </c>
      <c r="F27" s="41">
        <v>171.43</v>
      </c>
    </row>
    <row r="28" spans="1:6" x14ac:dyDescent="0.25">
      <c r="A28" s="32" t="s">
        <v>79</v>
      </c>
      <c r="B28" s="34">
        <v>50</v>
      </c>
      <c r="C28" s="34">
        <v>70</v>
      </c>
      <c r="D28" s="34">
        <v>50</v>
      </c>
      <c r="E28" s="34">
        <v>120</v>
      </c>
      <c r="F28" s="34">
        <v>171.43</v>
      </c>
    </row>
    <row r="29" spans="1:6" x14ac:dyDescent="0.25">
      <c r="A29" s="32" t="s">
        <v>80</v>
      </c>
      <c r="B29" s="34">
        <v>50</v>
      </c>
      <c r="C29" s="34">
        <v>70</v>
      </c>
      <c r="D29" s="34">
        <v>50</v>
      </c>
      <c r="E29" s="34">
        <v>120</v>
      </c>
      <c r="F29" s="34">
        <v>171.43</v>
      </c>
    </row>
    <row r="30" spans="1:6" x14ac:dyDescent="0.25">
      <c r="A30" s="40" t="s">
        <v>103</v>
      </c>
      <c r="B30" s="41">
        <v>50</v>
      </c>
      <c r="C30" s="41">
        <v>70</v>
      </c>
      <c r="D30" s="41">
        <v>50</v>
      </c>
      <c r="E30" s="41">
        <v>120</v>
      </c>
      <c r="F30" s="41">
        <v>171.43</v>
      </c>
    </row>
    <row r="31" spans="1:6" x14ac:dyDescent="0.25">
      <c r="A31" s="35" t="s">
        <v>45</v>
      </c>
      <c r="B31" s="37">
        <v>50</v>
      </c>
      <c r="C31" s="37">
        <v>70</v>
      </c>
      <c r="D31" s="37">
        <v>50</v>
      </c>
      <c r="E31" s="37">
        <v>120</v>
      </c>
      <c r="F31" s="37">
        <v>171.43</v>
      </c>
    </row>
    <row r="32" spans="1:6" x14ac:dyDescent="0.25">
      <c r="A32" s="38" t="s">
        <v>67</v>
      </c>
      <c r="B32" s="39">
        <v>7800</v>
      </c>
      <c r="C32" s="39">
        <v>8000</v>
      </c>
      <c r="D32" s="39">
        <v>1500</v>
      </c>
      <c r="E32" s="39">
        <v>9500</v>
      </c>
      <c r="F32" s="41">
        <v>118.75</v>
      </c>
    </row>
    <row r="33" spans="1:6" x14ac:dyDescent="0.25">
      <c r="A33" s="32" t="s">
        <v>68</v>
      </c>
      <c r="B33" s="33">
        <v>7800</v>
      </c>
      <c r="C33" s="33">
        <v>8000</v>
      </c>
      <c r="D33" s="33">
        <v>1500</v>
      </c>
      <c r="E33" s="33">
        <v>9500</v>
      </c>
      <c r="F33" s="34">
        <v>118.75</v>
      </c>
    </row>
    <row r="34" spans="1:6" x14ac:dyDescent="0.25">
      <c r="A34" s="40" t="s">
        <v>103</v>
      </c>
      <c r="B34" s="39">
        <v>7800</v>
      </c>
      <c r="C34" s="39">
        <v>8000</v>
      </c>
      <c r="D34" s="39">
        <v>1500</v>
      </c>
      <c r="E34" s="39">
        <v>9500</v>
      </c>
      <c r="F34" s="41">
        <v>118.75</v>
      </c>
    </row>
    <row r="35" spans="1:6" x14ac:dyDescent="0.25">
      <c r="A35" s="35" t="s">
        <v>44</v>
      </c>
      <c r="B35" s="36">
        <v>7600</v>
      </c>
      <c r="C35" s="36">
        <v>7600</v>
      </c>
      <c r="D35" s="36">
        <v>1500</v>
      </c>
      <c r="E35" s="36">
        <v>9100</v>
      </c>
      <c r="F35" s="37">
        <v>119.74</v>
      </c>
    </row>
    <row r="36" spans="1:6" ht="26.25" x14ac:dyDescent="0.25">
      <c r="A36" s="35" t="s">
        <v>52</v>
      </c>
      <c r="B36" s="37">
        <v>200</v>
      </c>
      <c r="C36" s="37">
        <v>400</v>
      </c>
      <c r="D36" s="37">
        <v>0</v>
      </c>
      <c r="E36" s="37">
        <v>400</v>
      </c>
      <c r="F36" s="37">
        <v>100</v>
      </c>
    </row>
    <row r="37" spans="1:6" x14ac:dyDescent="0.25">
      <c r="A37" s="38" t="s">
        <v>70</v>
      </c>
      <c r="B37" s="39">
        <v>1324406</v>
      </c>
      <c r="C37" s="39">
        <v>1604909.5</v>
      </c>
      <c r="D37" s="39">
        <v>38450</v>
      </c>
      <c r="E37" s="39">
        <v>1643359.5</v>
      </c>
      <c r="F37" s="41">
        <v>102.4</v>
      </c>
    </row>
    <row r="38" spans="1:6" ht="26.25" x14ac:dyDescent="0.25">
      <c r="A38" s="32" t="s">
        <v>71</v>
      </c>
      <c r="B38" s="33">
        <v>43800</v>
      </c>
      <c r="C38" s="33">
        <v>50859.5</v>
      </c>
      <c r="D38" s="34">
        <v>0</v>
      </c>
      <c r="E38" s="33">
        <v>50859.5</v>
      </c>
      <c r="F38" s="34">
        <v>100</v>
      </c>
    </row>
    <row r="39" spans="1:6" x14ac:dyDescent="0.25">
      <c r="A39" s="40" t="s">
        <v>103</v>
      </c>
      <c r="B39" s="39">
        <v>6300</v>
      </c>
      <c r="C39" s="39">
        <v>13359.5</v>
      </c>
      <c r="D39" s="41">
        <v>0</v>
      </c>
      <c r="E39" s="39">
        <v>13359.5</v>
      </c>
      <c r="F39" s="41">
        <v>100</v>
      </c>
    </row>
    <row r="40" spans="1:6" x14ac:dyDescent="0.25">
      <c r="A40" s="35" t="s">
        <v>51</v>
      </c>
      <c r="B40" s="37">
        <v>300</v>
      </c>
      <c r="C40" s="36">
        <v>0</v>
      </c>
      <c r="D40" s="37">
        <v>0</v>
      </c>
      <c r="E40" s="36">
        <v>0</v>
      </c>
      <c r="F40" s="37">
        <v>0</v>
      </c>
    </row>
    <row r="41" spans="1:6" x14ac:dyDescent="0.25">
      <c r="A41" s="35" t="s">
        <v>44</v>
      </c>
      <c r="B41" s="36">
        <v>5000</v>
      </c>
      <c r="C41" s="36">
        <v>11500</v>
      </c>
      <c r="D41" s="37">
        <v>0</v>
      </c>
      <c r="E41" s="36">
        <v>11500</v>
      </c>
      <c r="F41" s="37">
        <v>100</v>
      </c>
    </row>
    <row r="42" spans="1:6" ht="26.25" x14ac:dyDescent="0.25">
      <c r="A42" s="35" t="s">
        <v>52</v>
      </c>
      <c r="B42" s="36">
        <v>1000</v>
      </c>
      <c r="C42" s="36">
        <v>1000</v>
      </c>
      <c r="D42" s="37">
        <v>0</v>
      </c>
      <c r="E42" s="36">
        <v>1000</v>
      </c>
      <c r="F42" s="37">
        <v>100</v>
      </c>
    </row>
    <row r="43" spans="1:6" x14ac:dyDescent="0.25">
      <c r="A43" s="35" t="s">
        <v>72</v>
      </c>
      <c r="B43" s="37">
        <v>0</v>
      </c>
      <c r="C43" s="37">
        <v>859.5</v>
      </c>
      <c r="D43" s="37">
        <v>0</v>
      </c>
      <c r="E43" s="37">
        <v>859.5</v>
      </c>
      <c r="F43" s="37">
        <v>100</v>
      </c>
    </row>
    <row r="44" spans="1:6" x14ac:dyDescent="0.25">
      <c r="A44" s="40" t="s">
        <v>109</v>
      </c>
      <c r="B44" s="39">
        <v>37500</v>
      </c>
      <c r="C44" s="39">
        <v>37500</v>
      </c>
      <c r="D44" s="41">
        <v>0</v>
      </c>
      <c r="E44" s="39">
        <v>37500</v>
      </c>
      <c r="F44" s="41">
        <v>100</v>
      </c>
    </row>
    <row r="45" spans="1:6" x14ac:dyDescent="0.25">
      <c r="A45" s="35" t="s">
        <v>53</v>
      </c>
      <c r="B45" s="36">
        <v>7500</v>
      </c>
      <c r="C45" s="36">
        <v>7500</v>
      </c>
      <c r="D45" s="37">
        <v>0</v>
      </c>
      <c r="E45" s="36">
        <v>7500</v>
      </c>
      <c r="F45" s="37">
        <v>100</v>
      </c>
    </row>
    <row r="46" spans="1:6" x14ac:dyDescent="0.25">
      <c r="A46" s="35" t="s">
        <v>57</v>
      </c>
      <c r="B46" s="36">
        <v>30000</v>
      </c>
      <c r="C46" s="36">
        <v>30000</v>
      </c>
      <c r="D46" s="37">
        <v>0</v>
      </c>
      <c r="E46" s="36">
        <v>30000</v>
      </c>
      <c r="F46" s="37">
        <v>100</v>
      </c>
    </row>
    <row r="47" spans="1:6" x14ac:dyDescent="0.25">
      <c r="A47" s="38" t="s">
        <v>86</v>
      </c>
      <c r="B47" s="39">
        <v>1237000</v>
      </c>
      <c r="C47" s="39">
        <v>1500000</v>
      </c>
      <c r="D47" s="40"/>
      <c r="E47" s="39">
        <v>1500000</v>
      </c>
      <c r="F47" s="41">
        <v>100</v>
      </c>
    </row>
    <row r="48" spans="1:6" x14ac:dyDescent="0.25">
      <c r="A48" s="32" t="s">
        <v>87</v>
      </c>
      <c r="B48" s="33">
        <v>1237000</v>
      </c>
      <c r="C48" s="33">
        <v>1500000</v>
      </c>
      <c r="D48" s="34">
        <v>0</v>
      </c>
      <c r="E48" s="33">
        <v>1500000</v>
      </c>
      <c r="F48" s="34">
        <v>100</v>
      </c>
    </row>
    <row r="49" spans="1:6" x14ac:dyDescent="0.25">
      <c r="A49" s="40" t="s">
        <v>103</v>
      </c>
      <c r="B49" s="39">
        <v>1237000</v>
      </c>
      <c r="C49" s="39">
        <v>1500000</v>
      </c>
      <c r="D49" s="41">
        <v>0</v>
      </c>
      <c r="E49" s="39">
        <v>1500000</v>
      </c>
      <c r="F49" s="41">
        <v>100</v>
      </c>
    </row>
    <row r="50" spans="1:6" x14ac:dyDescent="0.25">
      <c r="A50" s="35" t="s">
        <v>51</v>
      </c>
      <c r="B50" s="36">
        <v>1230000</v>
      </c>
      <c r="C50" s="36">
        <v>1499000</v>
      </c>
      <c r="D50" s="37">
        <v>0</v>
      </c>
      <c r="E50" s="36">
        <v>1499000</v>
      </c>
      <c r="F50" s="37">
        <v>100</v>
      </c>
    </row>
    <row r="51" spans="1:6" x14ac:dyDescent="0.25">
      <c r="A51" s="35" t="s">
        <v>44</v>
      </c>
      <c r="B51" s="36">
        <v>5000</v>
      </c>
      <c r="C51" s="37">
        <v>550</v>
      </c>
      <c r="D51" s="37">
        <v>0</v>
      </c>
      <c r="E51" s="37">
        <v>550</v>
      </c>
      <c r="F51" s="37">
        <v>100</v>
      </c>
    </row>
    <row r="52" spans="1:6" x14ac:dyDescent="0.25">
      <c r="A52" s="35" t="s">
        <v>45</v>
      </c>
      <c r="B52" s="36">
        <v>2000</v>
      </c>
      <c r="C52" s="37">
        <v>450</v>
      </c>
      <c r="D52" s="37">
        <v>0</v>
      </c>
      <c r="E52" s="37">
        <v>450</v>
      </c>
      <c r="F52" s="37">
        <v>100</v>
      </c>
    </row>
    <row r="53" spans="1:6" x14ac:dyDescent="0.25">
      <c r="A53" s="32" t="s">
        <v>74</v>
      </c>
      <c r="B53" s="33">
        <v>43606</v>
      </c>
      <c r="C53" s="33">
        <v>54050</v>
      </c>
      <c r="D53" s="33">
        <v>38450</v>
      </c>
      <c r="E53" s="33">
        <v>92500</v>
      </c>
      <c r="F53" s="34">
        <v>171.14</v>
      </c>
    </row>
    <row r="54" spans="1:6" x14ac:dyDescent="0.25">
      <c r="A54" s="32" t="s">
        <v>75</v>
      </c>
      <c r="B54" s="33">
        <v>43606</v>
      </c>
      <c r="C54" s="33">
        <v>54050</v>
      </c>
      <c r="D54" s="33">
        <v>38450</v>
      </c>
      <c r="E54" s="33">
        <v>92500</v>
      </c>
      <c r="F54" s="34">
        <v>171.14</v>
      </c>
    </row>
    <row r="55" spans="1:6" x14ac:dyDescent="0.25">
      <c r="A55" s="40" t="s">
        <v>103</v>
      </c>
      <c r="B55" s="39">
        <v>43606</v>
      </c>
      <c r="C55" s="39">
        <v>54050</v>
      </c>
      <c r="D55" s="39">
        <v>38450</v>
      </c>
      <c r="E55" s="39">
        <v>92500</v>
      </c>
      <c r="F55" s="41">
        <v>171.14</v>
      </c>
    </row>
    <row r="56" spans="1:6" x14ac:dyDescent="0.25">
      <c r="A56" s="35" t="s">
        <v>44</v>
      </c>
      <c r="B56" s="36">
        <v>43606</v>
      </c>
      <c r="C56" s="36">
        <v>54050</v>
      </c>
      <c r="D56" s="36">
        <v>38450</v>
      </c>
      <c r="E56" s="36">
        <v>92500</v>
      </c>
      <c r="F56" s="37">
        <v>171.14</v>
      </c>
    </row>
    <row r="57" spans="1:6" x14ac:dyDescent="0.25">
      <c r="A57" s="38" t="s">
        <v>63</v>
      </c>
      <c r="B57" s="39">
        <v>10000</v>
      </c>
      <c r="C57" s="39">
        <v>10000</v>
      </c>
      <c r="D57" s="39">
        <v>2000</v>
      </c>
      <c r="E57" s="39">
        <v>12000</v>
      </c>
      <c r="F57" s="41">
        <v>120</v>
      </c>
    </row>
    <row r="58" spans="1:6" x14ac:dyDescent="0.25">
      <c r="A58" s="38" t="s">
        <v>64</v>
      </c>
      <c r="B58" s="39">
        <v>10000</v>
      </c>
      <c r="C58" s="39">
        <v>10000</v>
      </c>
      <c r="D58" s="39">
        <v>2000</v>
      </c>
      <c r="E58" s="39">
        <v>12000</v>
      </c>
      <c r="F58" s="41">
        <v>120</v>
      </c>
    </row>
    <row r="59" spans="1:6" x14ac:dyDescent="0.25">
      <c r="A59" s="32" t="s">
        <v>65</v>
      </c>
      <c r="B59" s="33">
        <v>10000</v>
      </c>
      <c r="C59" s="33">
        <v>10000</v>
      </c>
      <c r="D59" s="33">
        <v>2000</v>
      </c>
      <c r="E59" s="33">
        <v>12000</v>
      </c>
      <c r="F59" s="34">
        <v>120</v>
      </c>
    </row>
    <row r="60" spans="1:6" x14ac:dyDescent="0.25">
      <c r="A60" s="40" t="s">
        <v>103</v>
      </c>
      <c r="B60" s="39">
        <v>6300</v>
      </c>
      <c r="C60" s="39">
        <v>6300</v>
      </c>
      <c r="D60" s="39">
        <v>2000</v>
      </c>
      <c r="E60" s="39">
        <v>8300</v>
      </c>
      <c r="F60" s="41">
        <v>131.75</v>
      </c>
    </row>
    <row r="61" spans="1:6" x14ac:dyDescent="0.25">
      <c r="A61" s="35" t="s">
        <v>44</v>
      </c>
      <c r="B61" s="36">
        <v>5300</v>
      </c>
      <c r="C61" s="36">
        <v>5300</v>
      </c>
      <c r="D61" s="36">
        <v>2000</v>
      </c>
      <c r="E61" s="36">
        <v>7300</v>
      </c>
      <c r="F61" s="37">
        <v>137.74</v>
      </c>
    </row>
    <row r="62" spans="1:6" ht="26.25" x14ac:dyDescent="0.25">
      <c r="A62" s="35" t="s">
        <v>52</v>
      </c>
      <c r="B62" s="36">
        <v>1000</v>
      </c>
      <c r="C62" s="36">
        <v>1000</v>
      </c>
      <c r="D62" s="37">
        <v>0</v>
      </c>
      <c r="E62" s="36">
        <v>1000</v>
      </c>
      <c r="F62" s="37">
        <v>100</v>
      </c>
    </row>
    <row r="63" spans="1:6" x14ac:dyDescent="0.25">
      <c r="A63" s="40" t="s">
        <v>109</v>
      </c>
      <c r="B63" s="39">
        <v>3700</v>
      </c>
      <c r="C63" s="39">
        <v>3700</v>
      </c>
      <c r="D63" s="41">
        <v>0</v>
      </c>
      <c r="E63" s="39">
        <v>3700</v>
      </c>
      <c r="F63" s="41">
        <v>100</v>
      </c>
    </row>
    <row r="64" spans="1:6" x14ac:dyDescent="0.25">
      <c r="A64" s="35" t="s">
        <v>53</v>
      </c>
      <c r="B64" s="36">
        <v>3700</v>
      </c>
      <c r="C64" s="36">
        <v>3700</v>
      </c>
      <c r="D64" s="37">
        <v>0</v>
      </c>
      <c r="E64" s="36">
        <v>3700</v>
      </c>
      <c r="F64" s="37">
        <v>100</v>
      </c>
    </row>
    <row r="65" spans="1:6" x14ac:dyDescent="0.25">
      <c r="A65" s="38" t="s">
        <v>59</v>
      </c>
      <c r="B65" s="39">
        <v>31070</v>
      </c>
      <c r="C65" s="39">
        <v>31070</v>
      </c>
      <c r="D65" s="40"/>
      <c r="E65" s="39">
        <v>31070</v>
      </c>
      <c r="F65" s="41">
        <v>100</v>
      </c>
    </row>
    <row r="66" spans="1:6" x14ac:dyDescent="0.25">
      <c r="A66" s="38" t="s">
        <v>60</v>
      </c>
      <c r="B66" s="39">
        <v>31070</v>
      </c>
      <c r="C66" s="39">
        <v>31070</v>
      </c>
      <c r="D66" s="40"/>
      <c r="E66" s="39">
        <v>31070</v>
      </c>
      <c r="F66" s="41">
        <v>100</v>
      </c>
    </row>
    <row r="67" spans="1:6" ht="26.25" x14ac:dyDescent="0.25">
      <c r="A67" s="32" t="s">
        <v>61</v>
      </c>
      <c r="B67" s="33">
        <v>31070</v>
      </c>
      <c r="C67" s="33">
        <v>31070</v>
      </c>
      <c r="D67" s="34">
        <v>0</v>
      </c>
      <c r="E67" s="33">
        <v>31070</v>
      </c>
      <c r="F67" s="34">
        <v>100</v>
      </c>
    </row>
    <row r="68" spans="1:6" x14ac:dyDescent="0.25">
      <c r="A68" s="40" t="s">
        <v>109</v>
      </c>
      <c r="B68" s="39">
        <v>31070</v>
      </c>
      <c r="C68" s="39">
        <v>31070</v>
      </c>
      <c r="D68" s="41">
        <v>0</v>
      </c>
      <c r="E68" s="39">
        <v>31070</v>
      </c>
      <c r="F68" s="41">
        <v>100</v>
      </c>
    </row>
    <row r="69" spans="1:6" x14ac:dyDescent="0.25">
      <c r="A69" s="35" t="s">
        <v>53</v>
      </c>
      <c r="B69" s="37">
        <v>160</v>
      </c>
      <c r="C69" s="37">
        <v>160.32</v>
      </c>
      <c r="D69" s="37">
        <v>0</v>
      </c>
      <c r="E69" s="37">
        <v>160.32</v>
      </c>
      <c r="F69" s="37">
        <v>100</v>
      </c>
    </row>
    <row r="70" spans="1:6" x14ac:dyDescent="0.25">
      <c r="A70" s="35" t="s">
        <v>57</v>
      </c>
      <c r="B70" s="37">
        <v>30910</v>
      </c>
      <c r="C70" s="36">
        <v>30909.68</v>
      </c>
      <c r="D70" s="37">
        <v>0</v>
      </c>
      <c r="E70" s="36">
        <v>30909.68</v>
      </c>
      <c r="F70" s="37">
        <v>100</v>
      </c>
    </row>
    <row r="71" spans="1:6" ht="39.75" customHeight="1" thickBot="1" x14ac:dyDescent="0.3">
      <c r="B71" s="36"/>
    </row>
    <row r="72" spans="1:6" ht="39" thickBot="1" x14ac:dyDescent="0.3">
      <c r="A72" s="22" t="s">
        <v>39</v>
      </c>
      <c r="B72" s="22" t="s">
        <v>98</v>
      </c>
      <c r="C72" s="22" t="s">
        <v>13</v>
      </c>
      <c r="D72" s="22" t="s">
        <v>88</v>
      </c>
      <c r="E72" s="22" t="s">
        <v>99</v>
      </c>
      <c r="F72" s="22" t="s">
        <v>100</v>
      </c>
    </row>
    <row r="73" spans="1:6" x14ac:dyDescent="0.25">
      <c r="A73" s="42">
        <v>1</v>
      </c>
      <c r="B73" s="42">
        <v>2</v>
      </c>
      <c r="C73" s="42">
        <v>3</v>
      </c>
      <c r="D73" s="42">
        <v>4</v>
      </c>
      <c r="E73" s="42">
        <v>5</v>
      </c>
      <c r="F73" s="42">
        <v>6</v>
      </c>
    </row>
    <row r="74" spans="1:6" x14ac:dyDescent="0.25">
      <c r="A74" s="23" t="s">
        <v>40</v>
      </c>
      <c r="B74" s="24">
        <v>1527872</v>
      </c>
      <c r="C74" s="24">
        <v>1817098.5</v>
      </c>
      <c r="D74" s="24">
        <v>36500</v>
      </c>
      <c r="E74" s="24">
        <f>SUM(C74+D74)</f>
        <v>1853598.5</v>
      </c>
      <c r="F74" s="24">
        <f>SUM(E74/C74*100)</f>
        <v>102.00869683178979</v>
      </c>
    </row>
    <row r="75" spans="1:6" x14ac:dyDescent="0.25">
      <c r="A75" s="32" t="s">
        <v>56</v>
      </c>
      <c r="B75" s="33">
        <v>11366</v>
      </c>
      <c r="C75" s="33">
        <v>15029</v>
      </c>
      <c r="D75" s="33">
        <v>2500</v>
      </c>
      <c r="E75" s="33">
        <f t="shared" ref="E75:E77" si="1">SUM(C75+D75)</f>
        <v>17529</v>
      </c>
      <c r="F75" s="33">
        <f t="shared" ref="F75:F77" si="2">SUM(E75/C75*100)</f>
        <v>116.63450662053363</v>
      </c>
    </row>
    <row r="76" spans="1:6" x14ac:dyDescent="0.25">
      <c r="A76" s="40" t="s">
        <v>104</v>
      </c>
      <c r="B76" s="39">
        <v>11366</v>
      </c>
      <c r="C76" s="39">
        <v>15029</v>
      </c>
      <c r="D76" s="39">
        <v>2500</v>
      </c>
      <c r="E76" s="39">
        <f t="shared" si="1"/>
        <v>17529</v>
      </c>
      <c r="F76" s="39">
        <f t="shared" si="2"/>
        <v>116.63450662053363</v>
      </c>
    </row>
    <row r="77" spans="1:6" ht="26.25" x14ac:dyDescent="0.25">
      <c r="A77" s="35" t="s">
        <v>94</v>
      </c>
      <c r="B77" s="36">
        <v>11366</v>
      </c>
      <c r="C77" s="36">
        <v>15029</v>
      </c>
      <c r="D77" s="36">
        <v>2500</v>
      </c>
      <c r="E77" s="36">
        <f t="shared" si="1"/>
        <v>17529</v>
      </c>
      <c r="F77" s="36">
        <f t="shared" si="2"/>
        <v>116.63450662053363</v>
      </c>
    </row>
    <row r="78" spans="1:6" x14ac:dyDescent="0.25">
      <c r="A78" s="32" t="s">
        <v>50</v>
      </c>
      <c r="B78" s="33">
        <v>14000</v>
      </c>
      <c r="C78" s="33">
        <v>20000</v>
      </c>
      <c r="D78" s="33">
        <v>2000</v>
      </c>
      <c r="E78" s="33">
        <v>22000</v>
      </c>
      <c r="F78" s="33">
        <v>110</v>
      </c>
    </row>
    <row r="79" spans="1:6" x14ac:dyDescent="0.25">
      <c r="A79" s="40" t="s">
        <v>104</v>
      </c>
      <c r="B79" s="39">
        <v>10000</v>
      </c>
      <c r="C79" s="39">
        <v>17113.27</v>
      </c>
      <c r="D79" s="39">
        <v>2000</v>
      </c>
      <c r="E79" s="39">
        <v>19113.27</v>
      </c>
      <c r="F79" s="41">
        <v>111.69</v>
      </c>
    </row>
    <row r="80" spans="1:6" ht="26.25" x14ac:dyDescent="0.25">
      <c r="A80" s="35" t="s">
        <v>93</v>
      </c>
      <c r="B80" s="36">
        <v>10000</v>
      </c>
      <c r="C80" s="36">
        <v>17113.27</v>
      </c>
      <c r="D80" s="36">
        <v>2000</v>
      </c>
      <c r="E80" s="36">
        <v>19113.27</v>
      </c>
      <c r="F80" s="37">
        <v>111.69</v>
      </c>
    </row>
    <row r="81" spans="1:6" x14ac:dyDescent="0.25">
      <c r="A81" s="40" t="s">
        <v>110</v>
      </c>
      <c r="B81" s="39">
        <v>4000</v>
      </c>
      <c r="C81" s="39">
        <v>2886.73</v>
      </c>
      <c r="D81" s="41">
        <v>0</v>
      </c>
      <c r="E81" s="39">
        <v>2886.73</v>
      </c>
      <c r="F81" s="41">
        <v>100</v>
      </c>
    </row>
    <row r="82" spans="1:6" x14ac:dyDescent="0.25">
      <c r="A82" s="35" t="s">
        <v>96</v>
      </c>
      <c r="B82" s="36">
        <v>4000</v>
      </c>
      <c r="C82" s="36">
        <v>2886.73</v>
      </c>
      <c r="D82" s="37">
        <v>0</v>
      </c>
      <c r="E82" s="36">
        <v>2886.73</v>
      </c>
      <c r="F82" s="37">
        <v>100</v>
      </c>
    </row>
    <row r="83" spans="1:6" x14ac:dyDescent="0.25">
      <c r="A83" s="32" t="s">
        <v>43</v>
      </c>
      <c r="B83" s="33">
        <v>129180</v>
      </c>
      <c r="C83" s="33">
        <v>128020</v>
      </c>
      <c r="D83" s="33">
        <v>-10000</v>
      </c>
      <c r="E83" s="33">
        <v>118020</v>
      </c>
      <c r="F83" s="34">
        <v>92.19</v>
      </c>
    </row>
    <row r="84" spans="1:6" x14ac:dyDescent="0.25">
      <c r="A84" s="40" t="s">
        <v>104</v>
      </c>
      <c r="B84" s="39">
        <v>129180</v>
      </c>
      <c r="C84" s="39">
        <v>128020</v>
      </c>
      <c r="D84" s="39">
        <v>-10000</v>
      </c>
      <c r="E84" s="39">
        <v>118020</v>
      </c>
      <c r="F84" s="41">
        <v>92.19</v>
      </c>
    </row>
    <row r="85" spans="1:6" ht="26.25" x14ac:dyDescent="0.25">
      <c r="A85" s="35" t="s">
        <v>94</v>
      </c>
      <c r="B85" s="36">
        <v>129180</v>
      </c>
      <c r="C85" s="36">
        <v>128020</v>
      </c>
      <c r="D85" s="36">
        <v>-10000</v>
      </c>
      <c r="E85" s="36">
        <v>118020</v>
      </c>
      <c r="F85" s="37">
        <v>92.19</v>
      </c>
    </row>
    <row r="86" spans="1:6" x14ac:dyDescent="0.25">
      <c r="A86" s="38" t="s">
        <v>77</v>
      </c>
      <c r="B86" s="41">
        <v>50</v>
      </c>
      <c r="C86" s="41">
        <v>70</v>
      </c>
      <c r="D86" s="41">
        <v>50</v>
      </c>
      <c r="E86" s="41">
        <v>120</v>
      </c>
      <c r="F86" s="41">
        <v>171.43</v>
      </c>
    </row>
    <row r="87" spans="1:6" x14ac:dyDescent="0.25">
      <c r="A87" s="38" t="s">
        <v>78</v>
      </c>
      <c r="B87" s="41">
        <v>50</v>
      </c>
      <c r="C87" s="41">
        <v>70</v>
      </c>
      <c r="D87" s="41">
        <v>50</v>
      </c>
      <c r="E87" s="41">
        <v>120</v>
      </c>
      <c r="F87" s="41">
        <v>171.43</v>
      </c>
    </row>
    <row r="88" spans="1:6" x14ac:dyDescent="0.25">
      <c r="A88" s="32" t="s">
        <v>79</v>
      </c>
      <c r="B88" s="34">
        <v>50</v>
      </c>
      <c r="C88" s="34">
        <v>70</v>
      </c>
      <c r="D88" s="34">
        <v>50</v>
      </c>
      <c r="E88" s="34">
        <v>120</v>
      </c>
      <c r="F88" s="34">
        <v>171.43</v>
      </c>
    </row>
    <row r="89" spans="1:6" x14ac:dyDescent="0.25">
      <c r="A89" s="32" t="s">
        <v>80</v>
      </c>
      <c r="B89" s="34">
        <v>50</v>
      </c>
      <c r="C89" s="34">
        <v>70</v>
      </c>
      <c r="D89" s="34">
        <v>50</v>
      </c>
      <c r="E89" s="34">
        <v>120</v>
      </c>
      <c r="F89" s="34">
        <v>171.43</v>
      </c>
    </row>
    <row r="90" spans="1:6" x14ac:dyDescent="0.25">
      <c r="A90" s="40" t="s">
        <v>104</v>
      </c>
      <c r="B90" s="41">
        <v>50</v>
      </c>
      <c r="C90" s="41">
        <v>56.92</v>
      </c>
      <c r="D90" s="41">
        <v>50</v>
      </c>
      <c r="E90" s="41">
        <v>106.92</v>
      </c>
      <c r="F90" s="41">
        <v>187.84</v>
      </c>
    </row>
    <row r="91" spans="1:6" x14ac:dyDescent="0.25">
      <c r="A91" s="35" t="s">
        <v>91</v>
      </c>
      <c r="B91" s="37">
        <v>50</v>
      </c>
      <c r="C91" s="37">
        <v>56.92</v>
      </c>
      <c r="D91" s="37">
        <v>50</v>
      </c>
      <c r="E91" s="37">
        <v>106.92</v>
      </c>
      <c r="F91" s="37">
        <v>187.84</v>
      </c>
    </row>
    <row r="92" spans="1:6" x14ac:dyDescent="0.25">
      <c r="A92" s="40" t="s">
        <v>110</v>
      </c>
      <c r="B92" s="41">
        <v>0</v>
      </c>
      <c r="C92" s="41">
        <v>13.08</v>
      </c>
      <c r="D92" s="41">
        <v>0</v>
      </c>
      <c r="E92" s="41">
        <v>13.08</v>
      </c>
      <c r="F92" s="41">
        <v>100</v>
      </c>
    </row>
    <row r="93" spans="1:6" x14ac:dyDescent="0.25">
      <c r="A93" s="35" t="s">
        <v>96</v>
      </c>
      <c r="B93" s="37">
        <v>0</v>
      </c>
      <c r="C93" s="37">
        <v>13.08</v>
      </c>
      <c r="D93" s="37">
        <v>0</v>
      </c>
      <c r="E93" s="37">
        <v>13.08</v>
      </c>
      <c r="F93" s="37">
        <v>100</v>
      </c>
    </row>
    <row r="94" spans="1:6" x14ac:dyDescent="0.25">
      <c r="A94" s="38" t="s">
        <v>67</v>
      </c>
      <c r="B94" s="39">
        <v>7800</v>
      </c>
      <c r="C94" s="39">
        <v>8000</v>
      </c>
      <c r="D94" s="39">
        <v>1500</v>
      </c>
      <c r="E94" s="39">
        <v>9500</v>
      </c>
      <c r="F94" s="41">
        <v>118.75</v>
      </c>
    </row>
    <row r="95" spans="1:6" x14ac:dyDescent="0.25">
      <c r="A95" s="32" t="s">
        <v>68</v>
      </c>
      <c r="B95" s="33">
        <v>7800</v>
      </c>
      <c r="C95" s="33">
        <v>8000</v>
      </c>
      <c r="D95" s="33">
        <v>1500</v>
      </c>
      <c r="E95" s="33">
        <v>9500</v>
      </c>
      <c r="F95" s="34">
        <v>118.75</v>
      </c>
    </row>
    <row r="96" spans="1:6" x14ac:dyDescent="0.25">
      <c r="A96" s="40" t="s">
        <v>104</v>
      </c>
      <c r="B96" s="39">
        <v>7800</v>
      </c>
      <c r="C96" s="39">
        <v>7817.83</v>
      </c>
      <c r="D96" s="39">
        <v>1500</v>
      </c>
      <c r="E96" s="39">
        <v>9317.83</v>
      </c>
      <c r="F96" s="41">
        <v>119.19</v>
      </c>
    </row>
    <row r="97" spans="1:6" ht="26.25" x14ac:dyDescent="0.25">
      <c r="A97" s="35" t="s">
        <v>92</v>
      </c>
      <c r="B97" s="36">
        <v>7800</v>
      </c>
      <c r="C97" s="36">
        <v>7817.83</v>
      </c>
      <c r="D97" s="36">
        <v>1500</v>
      </c>
      <c r="E97" s="36">
        <v>9317.83</v>
      </c>
      <c r="F97" s="37">
        <v>119.19</v>
      </c>
    </row>
    <row r="98" spans="1:6" x14ac:dyDescent="0.25">
      <c r="A98" s="40" t="s">
        <v>110</v>
      </c>
      <c r="B98" s="41">
        <v>0</v>
      </c>
      <c r="C98" s="41">
        <v>182.17</v>
      </c>
      <c r="D98" s="41">
        <v>0</v>
      </c>
      <c r="E98" s="41">
        <v>182.17</v>
      </c>
      <c r="F98" s="41">
        <v>100</v>
      </c>
    </row>
    <row r="99" spans="1:6" x14ac:dyDescent="0.25">
      <c r="A99" s="35" t="s">
        <v>96</v>
      </c>
      <c r="B99" s="37">
        <v>0</v>
      </c>
      <c r="C99" s="37">
        <v>182.17</v>
      </c>
      <c r="D99" s="37">
        <v>0</v>
      </c>
      <c r="E99" s="37">
        <v>182.17</v>
      </c>
      <c r="F99" s="37">
        <v>100</v>
      </c>
    </row>
    <row r="100" spans="1:6" x14ac:dyDescent="0.25">
      <c r="A100" s="38" t="s">
        <v>70</v>
      </c>
      <c r="B100" s="39">
        <v>1324406</v>
      </c>
      <c r="C100" s="39">
        <v>1604909.5</v>
      </c>
      <c r="D100" s="39">
        <v>38450</v>
      </c>
      <c r="E100" s="39">
        <v>1643359.5</v>
      </c>
      <c r="F100" s="41">
        <v>102.4</v>
      </c>
    </row>
    <row r="101" spans="1:6" ht="26.25" x14ac:dyDescent="0.25">
      <c r="A101" s="32" t="s">
        <v>71</v>
      </c>
      <c r="B101" s="33">
        <v>43800</v>
      </c>
      <c r="C101" s="33">
        <v>50859.5</v>
      </c>
      <c r="D101" s="34">
        <v>0</v>
      </c>
      <c r="E101" s="33">
        <v>50859.5</v>
      </c>
      <c r="F101" s="34">
        <v>100</v>
      </c>
    </row>
    <row r="102" spans="1:6" x14ac:dyDescent="0.25">
      <c r="A102" s="40" t="s">
        <v>104</v>
      </c>
      <c r="B102" s="39">
        <v>13800</v>
      </c>
      <c r="C102" s="39">
        <v>16631.23</v>
      </c>
      <c r="D102" s="41">
        <v>0</v>
      </c>
      <c r="E102" s="39">
        <v>16631.23</v>
      </c>
      <c r="F102" s="41">
        <v>100</v>
      </c>
    </row>
    <row r="103" spans="1:6" ht="26.25" x14ac:dyDescent="0.25">
      <c r="A103" s="35" t="s">
        <v>90</v>
      </c>
      <c r="B103" s="36">
        <v>13800</v>
      </c>
      <c r="C103" s="36">
        <v>16631.23</v>
      </c>
      <c r="D103" s="37">
        <v>0</v>
      </c>
      <c r="E103" s="36">
        <v>16631.23</v>
      </c>
      <c r="F103" s="37">
        <v>100</v>
      </c>
    </row>
    <row r="104" spans="1:6" x14ac:dyDescent="0.25">
      <c r="A104" s="40" t="s">
        <v>110</v>
      </c>
      <c r="B104" s="39">
        <v>30000</v>
      </c>
      <c r="C104" s="39">
        <v>34228.269999999997</v>
      </c>
      <c r="D104" s="41">
        <v>0</v>
      </c>
      <c r="E104" s="39">
        <v>34228.269999999997</v>
      </c>
      <c r="F104" s="41">
        <v>100</v>
      </c>
    </row>
    <row r="105" spans="1:6" x14ac:dyDescent="0.25">
      <c r="A105" s="35" t="s">
        <v>96</v>
      </c>
      <c r="B105" s="36">
        <v>30000</v>
      </c>
      <c r="C105" s="36">
        <v>34228.269999999997</v>
      </c>
      <c r="D105" s="37">
        <v>0</v>
      </c>
      <c r="E105" s="36">
        <v>34228.269999999997</v>
      </c>
      <c r="F105" s="37">
        <v>100</v>
      </c>
    </row>
    <row r="106" spans="1:6" x14ac:dyDescent="0.25">
      <c r="A106" s="38" t="s">
        <v>86</v>
      </c>
      <c r="B106" s="39">
        <v>1237000</v>
      </c>
      <c r="C106" s="39">
        <v>1500000</v>
      </c>
      <c r="D106" s="40"/>
      <c r="E106" s="39">
        <v>1500000</v>
      </c>
      <c r="F106" s="41">
        <v>100</v>
      </c>
    </row>
    <row r="107" spans="1:6" x14ac:dyDescent="0.25">
      <c r="A107" s="32" t="s">
        <v>87</v>
      </c>
      <c r="B107" s="33">
        <v>1237000</v>
      </c>
      <c r="C107" s="33">
        <v>1500000</v>
      </c>
      <c r="D107" s="34">
        <v>0</v>
      </c>
      <c r="E107" s="33">
        <v>1500000</v>
      </c>
      <c r="F107" s="34">
        <v>100</v>
      </c>
    </row>
    <row r="108" spans="1:6" x14ac:dyDescent="0.25">
      <c r="A108" s="40" t="s">
        <v>104</v>
      </c>
      <c r="B108" s="39">
        <v>1237000</v>
      </c>
      <c r="C108" s="39">
        <v>1500000</v>
      </c>
      <c r="D108" s="41">
        <v>0</v>
      </c>
      <c r="E108" s="39">
        <v>1500000</v>
      </c>
      <c r="F108" s="41">
        <v>100</v>
      </c>
    </row>
    <row r="109" spans="1:6" ht="26.25" x14ac:dyDescent="0.25">
      <c r="A109" s="35" t="s">
        <v>90</v>
      </c>
      <c r="B109" s="36">
        <v>1237000</v>
      </c>
      <c r="C109" s="36">
        <v>1500000</v>
      </c>
      <c r="D109" s="37">
        <v>0</v>
      </c>
      <c r="E109" s="36">
        <v>1500000</v>
      </c>
      <c r="F109" s="37">
        <v>100</v>
      </c>
    </row>
    <row r="110" spans="1:6" x14ac:dyDescent="0.25">
      <c r="A110" s="32" t="s">
        <v>74</v>
      </c>
      <c r="B110" s="33">
        <v>43606</v>
      </c>
      <c r="C110" s="33">
        <v>54050</v>
      </c>
      <c r="D110" s="33">
        <v>38450</v>
      </c>
      <c r="E110" s="33">
        <v>92500</v>
      </c>
      <c r="F110" s="34">
        <v>171.14</v>
      </c>
    </row>
    <row r="111" spans="1:6" x14ac:dyDescent="0.25">
      <c r="A111" s="32" t="s">
        <v>75</v>
      </c>
      <c r="B111" s="33">
        <v>43606</v>
      </c>
      <c r="C111" s="33">
        <v>54050</v>
      </c>
      <c r="D111" s="33">
        <v>38450</v>
      </c>
      <c r="E111" s="33">
        <v>92500</v>
      </c>
      <c r="F111" s="34">
        <v>171.14</v>
      </c>
    </row>
    <row r="112" spans="1:6" x14ac:dyDescent="0.25">
      <c r="A112" s="40" t="s">
        <v>104</v>
      </c>
      <c r="B112" s="39">
        <v>13606</v>
      </c>
      <c r="C112" s="39">
        <v>13613.43</v>
      </c>
      <c r="D112" s="39">
        <v>38450</v>
      </c>
      <c r="E112" s="39">
        <v>52063.43</v>
      </c>
      <c r="F112" s="41">
        <v>382.44</v>
      </c>
    </row>
    <row r="113" spans="1:6" ht="26.25" x14ac:dyDescent="0.25">
      <c r="A113" s="35" t="s">
        <v>90</v>
      </c>
      <c r="B113" s="36">
        <v>13606</v>
      </c>
      <c r="C113" s="36">
        <v>13613.43</v>
      </c>
      <c r="D113" s="36">
        <v>38450</v>
      </c>
      <c r="E113" s="36">
        <v>52063.43</v>
      </c>
      <c r="F113" s="37">
        <v>382.44</v>
      </c>
    </row>
    <row r="114" spans="1:6" x14ac:dyDescent="0.25">
      <c r="A114" s="40" t="s">
        <v>110</v>
      </c>
      <c r="B114" s="39">
        <v>30000</v>
      </c>
      <c r="C114" s="39">
        <v>40436.57</v>
      </c>
      <c r="D114" s="41">
        <v>0</v>
      </c>
      <c r="E114" s="39">
        <v>40436.57</v>
      </c>
      <c r="F114" s="41">
        <v>100</v>
      </c>
    </row>
    <row r="115" spans="1:6" x14ac:dyDescent="0.25">
      <c r="A115" s="35" t="s">
        <v>96</v>
      </c>
      <c r="B115" s="36">
        <v>30000</v>
      </c>
      <c r="C115" s="36">
        <v>40436.57</v>
      </c>
      <c r="D115" s="37">
        <v>0</v>
      </c>
      <c r="E115" s="36">
        <v>40436.57</v>
      </c>
      <c r="F115" s="37">
        <v>100</v>
      </c>
    </row>
    <row r="116" spans="1:6" x14ac:dyDescent="0.25">
      <c r="A116" s="38" t="s">
        <v>63</v>
      </c>
      <c r="B116" s="39">
        <v>10000</v>
      </c>
      <c r="C116" s="39">
        <v>10000</v>
      </c>
      <c r="D116" s="39">
        <v>2000</v>
      </c>
      <c r="E116" s="39">
        <v>12000</v>
      </c>
      <c r="F116" s="41">
        <v>120</v>
      </c>
    </row>
    <row r="117" spans="1:6" x14ac:dyDescent="0.25">
      <c r="A117" s="38" t="s">
        <v>64</v>
      </c>
      <c r="B117" s="39">
        <v>10000</v>
      </c>
      <c r="C117" s="39">
        <v>10000</v>
      </c>
      <c r="D117" s="39">
        <v>2000</v>
      </c>
      <c r="E117" s="39">
        <v>12000</v>
      </c>
      <c r="F117" s="41">
        <v>120</v>
      </c>
    </row>
    <row r="118" spans="1:6" x14ac:dyDescent="0.25">
      <c r="A118" s="32" t="s">
        <v>65</v>
      </c>
      <c r="B118" s="33">
        <v>10000</v>
      </c>
      <c r="C118" s="33">
        <v>10000</v>
      </c>
      <c r="D118" s="33">
        <v>2000</v>
      </c>
      <c r="E118" s="33">
        <v>12000</v>
      </c>
      <c r="F118" s="34">
        <v>120</v>
      </c>
    </row>
    <row r="119" spans="1:6" x14ac:dyDescent="0.25">
      <c r="A119" s="40" t="s">
        <v>104</v>
      </c>
      <c r="B119" s="39">
        <v>10000</v>
      </c>
      <c r="C119" s="39">
        <v>9985.35</v>
      </c>
      <c r="D119" s="39">
        <v>2000</v>
      </c>
      <c r="E119" s="39">
        <v>11985.35</v>
      </c>
      <c r="F119" s="41">
        <v>120.03</v>
      </c>
    </row>
    <row r="120" spans="1:6" ht="26.25" x14ac:dyDescent="0.25">
      <c r="A120" s="35" t="s">
        <v>93</v>
      </c>
      <c r="B120" s="36">
        <v>10000</v>
      </c>
      <c r="C120" s="36">
        <v>9985.35</v>
      </c>
      <c r="D120" s="36">
        <v>2000</v>
      </c>
      <c r="E120" s="36">
        <v>11985.35</v>
      </c>
      <c r="F120" s="37">
        <v>120.03</v>
      </c>
    </row>
    <row r="121" spans="1:6" x14ac:dyDescent="0.25">
      <c r="A121" s="40" t="s">
        <v>110</v>
      </c>
      <c r="B121" s="41">
        <v>0</v>
      </c>
      <c r="C121" s="41">
        <v>14.65</v>
      </c>
      <c r="D121" s="41">
        <v>0</v>
      </c>
      <c r="E121" s="41">
        <v>14.65</v>
      </c>
      <c r="F121" s="41">
        <v>100</v>
      </c>
    </row>
    <row r="122" spans="1:6" x14ac:dyDescent="0.25">
      <c r="A122" s="35" t="s">
        <v>96</v>
      </c>
      <c r="B122" s="37">
        <v>0</v>
      </c>
      <c r="C122" s="37">
        <v>14.65</v>
      </c>
      <c r="D122" s="37">
        <v>0</v>
      </c>
      <c r="E122" s="37">
        <v>14.65</v>
      </c>
      <c r="F122" s="37">
        <v>100</v>
      </c>
    </row>
    <row r="123" spans="1:6" x14ac:dyDescent="0.25">
      <c r="A123" s="38" t="s">
        <v>59</v>
      </c>
      <c r="B123" s="39">
        <v>31070</v>
      </c>
      <c r="C123" s="39">
        <v>31070</v>
      </c>
      <c r="D123" s="40"/>
      <c r="E123" s="39">
        <v>31070</v>
      </c>
      <c r="F123" s="41">
        <v>100</v>
      </c>
    </row>
    <row r="124" spans="1:6" x14ac:dyDescent="0.25">
      <c r="A124" s="38" t="s">
        <v>60</v>
      </c>
      <c r="B124" s="39">
        <v>31070</v>
      </c>
      <c r="C124" s="39">
        <v>31070</v>
      </c>
      <c r="D124" s="40"/>
      <c r="E124" s="39">
        <v>31070</v>
      </c>
      <c r="F124" s="41">
        <v>100</v>
      </c>
    </row>
    <row r="125" spans="1:6" ht="26.25" x14ac:dyDescent="0.25">
      <c r="A125" s="32" t="s">
        <v>61</v>
      </c>
      <c r="B125" s="33">
        <v>31070</v>
      </c>
      <c r="C125" s="33">
        <v>31070</v>
      </c>
      <c r="D125" s="34">
        <v>0</v>
      </c>
      <c r="E125" s="33">
        <v>31070</v>
      </c>
      <c r="F125" s="34">
        <v>100</v>
      </c>
    </row>
    <row r="126" spans="1:6" x14ac:dyDescent="0.25">
      <c r="A126" s="40" t="s">
        <v>105</v>
      </c>
      <c r="B126" s="41">
        <v>160</v>
      </c>
      <c r="C126" s="41">
        <v>117.37</v>
      </c>
      <c r="D126" s="41">
        <v>0</v>
      </c>
      <c r="E126" s="41">
        <v>117.37</v>
      </c>
      <c r="F126" s="41">
        <v>100</v>
      </c>
    </row>
    <row r="127" spans="1:6" x14ac:dyDescent="0.25">
      <c r="A127" s="35" t="s">
        <v>95</v>
      </c>
      <c r="B127" s="37">
        <v>160</v>
      </c>
      <c r="C127" s="37">
        <v>117.37</v>
      </c>
      <c r="D127" s="37">
        <v>0</v>
      </c>
      <c r="E127" s="37">
        <v>117.37</v>
      </c>
      <c r="F127" s="37">
        <v>100</v>
      </c>
    </row>
    <row r="128" spans="1:6" x14ac:dyDescent="0.25">
      <c r="A128" s="40" t="s">
        <v>110</v>
      </c>
      <c r="B128" s="39">
        <v>30910</v>
      </c>
      <c r="C128" s="39">
        <v>30952.63</v>
      </c>
      <c r="D128" s="41">
        <v>0</v>
      </c>
      <c r="E128" s="39">
        <v>30952.63</v>
      </c>
      <c r="F128" s="41">
        <v>100</v>
      </c>
    </row>
    <row r="129" spans="1:6" x14ac:dyDescent="0.25">
      <c r="A129" s="35" t="s">
        <v>96</v>
      </c>
      <c r="B129" s="36">
        <v>30910</v>
      </c>
      <c r="C129" s="36">
        <v>30952.63</v>
      </c>
      <c r="D129" s="37">
        <v>0</v>
      </c>
      <c r="E129" s="36">
        <v>30952.63</v>
      </c>
      <c r="F129" s="37">
        <v>100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29F2-2550-41F2-A161-0F5EC0C3A9AF}">
  <dimension ref="A1:F25"/>
  <sheetViews>
    <sheetView workbookViewId="0">
      <selection sqref="A1:A2"/>
    </sheetView>
  </sheetViews>
  <sheetFormatPr defaultRowHeight="15" x14ac:dyDescent="0.25"/>
  <cols>
    <col min="1" max="1" width="53" customWidth="1"/>
    <col min="2" max="2" width="16.42578125" customWidth="1"/>
    <col min="3" max="3" width="18.28515625" customWidth="1"/>
    <col min="4" max="4" width="12.85546875" customWidth="1"/>
    <col min="5" max="5" width="18.7109375" customWidth="1"/>
    <col min="6" max="6" width="13.7109375" customWidth="1"/>
  </cols>
  <sheetData>
    <row r="1" spans="1:6" x14ac:dyDescent="0.25">
      <c r="A1" t="s">
        <v>107</v>
      </c>
    </row>
    <row r="2" spans="1:6" x14ac:dyDescent="0.25">
      <c r="A2" t="s">
        <v>117</v>
      </c>
    </row>
    <row r="4" spans="1:6" ht="25.5" x14ac:dyDescent="0.25">
      <c r="A4" s="47" t="s">
        <v>39</v>
      </c>
      <c r="B4" s="47" t="s">
        <v>6</v>
      </c>
      <c r="C4" s="47" t="s">
        <v>13</v>
      </c>
      <c r="D4" s="47" t="s">
        <v>88</v>
      </c>
      <c r="E4" s="47" t="s">
        <v>99</v>
      </c>
      <c r="F4" s="47" t="s">
        <v>100</v>
      </c>
    </row>
    <row r="5" spans="1:6" x14ac:dyDescent="0.25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</row>
    <row r="6" spans="1:6" x14ac:dyDescent="0.25">
      <c r="A6" s="23" t="s">
        <v>40</v>
      </c>
      <c r="B6" s="24">
        <v>1527872</v>
      </c>
      <c r="C6" s="24">
        <v>1817098.5</v>
      </c>
      <c r="D6" s="24">
        <v>36500</v>
      </c>
      <c r="E6" s="24">
        <v>1853598.5</v>
      </c>
      <c r="F6" s="24">
        <f>SUM(E6/C6*100)</f>
        <v>102.00869683178979</v>
      </c>
    </row>
    <row r="7" spans="1:6" x14ac:dyDescent="0.25">
      <c r="A7" s="35" t="s">
        <v>111</v>
      </c>
      <c r="B7" s="36">
        <v>1527872</v>
      </c>
      <c r="C7" s="36">
        <v>1817098.5</v>
      </c>
      <c r="D7" s="36">
        <v>36500</v>
      </c>
      <c r="E7" s="36">
        <v>1853598.5</v>
      </c>
      <c r="F7" s="36">
        <f t="shared" ref="F7:F25" si="0">SUM(E7/C7*100)</f>
        <v>102.00869683178979</v>
      </c>
    </row>
    <row r="8" spans="1:6" x14ac:dyDescent="0.25">
      <c r="A8" s="48" t="s">
        <v>112</v>
      </c>
      <c r="B8" s="49">
        <v>1527872</v>
      </c>
      <c r="C8" s="49">
        <v>1817098.5</v>
      </c>
      <c r="D8" s="49">
        <f>SUM(D9+D17)</f>
        <v>36500</v>
      </c>
      <c r="E8" s="49">
        <f>SUM(E10+E16)</f>
        <v>1853598.5</v>
      </c>
      <c r="F8" s="49">
        <f t="shared" si="0"/>
        <v>102.00869683178979</v>
      </c>
    </row>
    <row r="9" spans="1:6" x14ac:dyDescent="0.25">
      <c r="A9" s="35" t="s">
        <v>113</v>
      </c>
      <c r="B9" s="36">
        <v>1366180</v>
      </c>
      <c r="C9" s="36">
        <v>1628020</v>
      </c>
      <c r="D9" s="36">
        <v>-10000</v>
      </c>
      <c r="E9" s="36">
        <v>1618020</v>
      </c>
      <c r="F9" s="36">
        <f t="shared" si="0"/>
        <v>99.385756931733027</v>
      </c>
    </row>
    <row r="10" spans="1:6" x14ac:dyDescent="0.25">
      <c r="A10" s="35" t="s">
        <v>114</v>
      </c>
      <c r="B10" s="36">
        <v>1366180</v>
      </c>
      <c r="C10" s="36">
        <v>1628020</v>
      </c>
      <c r="D10" s="36">
        <v>-10000</v>
      </c>
      <c r="E10" s="36">
        <v>1618020</v>
      </c>
      <c r="F10" s="36">
        <f t="shared" si="0"/>
        <v>99.385756931733027</v>
      </c>
    </row>
    <row r="11" spans="1:6" x14ac:dyDescent="0.25">
      <c r="A11" s="40" t="s">
        <v>103</v>
      </c>
      <c r="B11" s="39">
        <v>1366180</v>
      </c>
      <c r="C11" s="39">
        <v>1628020</v>
      </c>
      <c r="D11" s="39">
        <v>-10000</v>
      </c>
      <c r="E11" s="39">
        <v>1618020</v>
      </c>
      <c r="F11" s="39">
        <f t="shared" si="0"/>
        <v>99.385756931733027</v>
      </c>
    </row>
    <row r="12" spans="1:6" x14ac:dyDescent="0.25">
      <c r="A12" s="35" t="s">
        <v>51</v>
      </c>
      <c r="B12" s="36">
        <v>1230000</v>
      </c>
      <c r="C12" s="36">
        <v>1499000</v>
      </c>
      <c r="D12" s="37">
        <v>0</v>
      </c>
      <c r="E12" s="36">
        <v>1499000</v>
      </c>
      <c r="F12" s="36">
        <f t="shared" si="0"/>
        <v>100</v>
      </c>
    </row>
    <row r="13" spans="1:6" x14ac:dyDescent="0.25">
      <c r="A13" s="35" t="s">
        <v>44</v>
      </c>
      <c r="B13" s="36">
        <v>133600</v>
      </c>
      <c r="C13" s="36">
        <v>128050</v>
      </c>
      <c r="D13" s="36">
        <v>-10000</v>
      </c>
      <c r="E13" s="36">
        <v>118050</v>
      </c>
      <c r="F13" s="36">
        <f t="shared" si="0"/>
        <v>92.190550566185081</v>
      </c>
    </row>
    <row r="14" spans="1:6" x14ac:dyDescent="0.25">
      <c r="A14" s="35" t="s">
        <v>45</v>
      </c>
      <c r="B14" s="36">
        <v>2580</v>
      </c>
      <c r="C14" s="37">
        <v>970</v>
      </c>
      <c r="D14" s="37">
        <v>0</v>
      </c>
      <c r="E14" s="37">
        <v>970</v>
      </c>
      <c r="F14" s="37">
        <f t="shared" si="0"/>
        <v>100</v>
      </c>
    </row>
    <row r="15" spans="1:6" x14ac:dyDescent="0.25">
      <c r="A15" s="35" t="s">
        <v>115</v>
      </c>
      <c r="B15" s="36">
        <v>161692</v>
      </c>
      <c r="C15" s="36">
        <v>189078.5</v>
      </c>
      <c r="D15" s="36">
        <v>46500</v>
      </c>
      <c r="E15" s="36">
        <f>SUM(E16+E22)</f>
        <v>236438</v>
      </c>
      <c r="F15" s="36">
        <f t="shared" si="0"/>
        <v>125.04753316744103</v>
      </c>
    </row>
    <row r="16" spans="1:6" x14ac:dyDescent="0.25">
      <c r="A16" s="35" t="s">
        <v>116</v>
      </c>
      <c r="B16" s="36">
        <v>161692</v>
      </c>
      <c r="C16" s="36">
        <v>189078.5</v>
      </c>
      <c r="D16" s="36">
        <v>46500</v>
      </c>
      <c r="E16" s="36">
        <f>SUM(E17+E23)</f>
        <v>235578.5</v>
      </c>
      <c r="F16" s="36">
        <f t="shared" si="0"/>
        <v>124.59296006685054</v>
      </c>
    </row>
    <row r="17" spans="1:6" x14ac:dyDescent="0.25">
      <c r="A17" s="40" t="s">
        <v>103</v>
      </c>
      <c r="B17" s="39">
        <v>86122</v>
      </c>
      <c r="C17" s="39">
        <v>104045.5</v>
      </c>
      <c r="D17" s="39">
        <v>46500</v>
      </c>
      <c r="E17" s="39">
        <f>SUM(E18:E22)</f>
        <v>150595.5</v>
      </c>
      <c r="F17" s="39">
        <f t="shared" si="0"/>
        <v>144.74004161640821</v>
      </c>
    </row>
    <row r="18" spans="1:6" x14ac:dyDescent="0.25">
      <c r="A18" s="35" t="s">
        <v>51</v>
      </c>
      <c r="B18" s="36">
        <v>1500</v>
      </c>
      <c r="C18" s="36">
        <v>1000</v>
      </c>
      <c r="D18" s="37">
        <v>0</v>
      </c>
      <c r="E18" s="36">
        <v>1000</v>
      </c>
      <c r="F18" s="36">
        <f t="shared" si="0"/>
        <v>100</v>
      </c>
    </row>
    <row r="19" spans="1:6" x14ac:dyDescent="0.25">
      <c r="A19" s="35" t="s">
        <v>44</v>
      </c>
      <c r="B19" s="36">
        <v>77272</v>
      </c>
      <c r="C19" s="36">
        <v>94616</v>
      </c>
      <c r="D19" s="36">
        <v>47050</v>
      </c>
      <c r="E19" s="36">
        <v>141666</v>
      </c>
      <c r="F19" s="36">
        <f t="shared" si="0"/>
        <v>149.72731884670668</v>
      </c>
    </row>
    <row r="20" spans="1:6" x14ac:dyDescent="0.25">
      <c r="A20" s="35" t="s">
        <v>45</v>
      </c>
      <c r="B20" s="37">
        <v>150</v>
      </c>
      <c r="C20" s="37">
        <v>170</v>
      </c>
      <c r="D20" s="37">
        <v>0</v>
      </c>
      <c r="E20" s="37">
        <v>170</v>
      </c>
      <c r="F20" s="37">
        <f t="shared" si="0"/>
        <v>100</v>
      </c>
    </row>
    <row r="21" spans="1:6" ht="26.25" x14ac:dyDescent="0.25">
      <c r="A21" s="35" t="s">
        <v>52</v>
      </c>
      <c r="B21" s="36">
        <v>7200</v>
      </c>
      <c r="C21" s="36">
        <v>7400</v>
      </c>
      <c r="D21" s="37">
        <v>-500</v>
      </c>
      <c r="E21" s="36">
        <v>6900</v>
      </c>
      <c r="F21" s="36">
        <f t="shared" si="0"/>
        <v>93.243243243243242</v>
      </c>
    </row>
    <row r="22" spans="1:6" x14ac:dyDescent="0.25">
      <c r="A22" s="35" t="s">
        <v>72</v>
      </c>
      <c r="B22" s="37">
        <v>0</v>
      </c>
      <c r="C22" s="37">
        <v>859.5</v>
      </c>
      <c r="D22" s="37">
        <v>0</v>
      </c>
      <c r="E22" s="37">
        <v>859.5</v>
      </c>
      <c r="F22" s="37">
        <f t="shared" si="0"/>
        <v>100</v>
      </c>
    </row>
    <row r="23" spans="1:6" x14ac:dyDescent="0.25">
      <c r="A23" s="40" t="s">
        <v>109</v>
      </c>
      <c r="B23" s="39">
        <v>75570</v>
      </c>
      <c r="C23" s="39">
        <v>85033</v>
      </c>
      <c r="D23" s="41">
        <v>-50</v>
      </c>
      <c r="E23" s="39">
        <v>84983</v>
      </c>
      <c r="F23" s="39">
        <f t="shared" si="0"/>
        <v>99.941199299095643</v>
      </c>
    </row>
    <row r="24" spans="1:6" x14ac:dyDescent="0.25">
      <c r="A24" s="35" t="s">
        <v>53</v>
      </c>
      <c r="B24" s="36">
        <v>14660</v>
      </c>
      <c r="C24" s="36">
        <v>21123.32</v>
      </c>
      <c r="D24" s="37">
        <v>-50</v>
      </c>
      <c r="E24" s="36">
        <v>21073.32</v>
      </c>
      <c r="F24" s="36">
        <f t="shared" si="0"/>
        <v>99.763294785100072</v>
      </c>
    </row>
    <row r="25" spans="1:6" x14ac:dyDescent="0.25">
      <c r="A25" s="35" t="s">
        <v>57</v>
      </c>
      <c r="B25" s="36">
        <v>60910</v>
      </c>
      <c r="C25" s="36">
        <v>63909.68</v>
      </c>
      <c r="D25" s="37">
        <v>0</v>
      </c>
      <c r="E25" s="36">
        <v>63909.68</v>
      </c>
      <c r="F25" s="36">
        <f t="shared" si="0"/>
        <v>100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6B71-DFDD-4B86-BB7A-AD2241A250B3}">
  <dimension ref="A2:H23"/>
  <sheetViews>
    <sheetView workbookViewId="0">
      <selection sqref="A1:H23"/>
    </sheetView>
  </sheetViews>
  <sheetFormatPr defaultRowHeight="15" x14ac:dyDescent="0.25"/>
  <cols>
    <col min="4" max="4" width="54.85546875" customWidth="1"/>
    <col min="6" max="6" width="11.28515625" customWidth="1"/>
    <col min="8" max="8" width="11.42578125" customWidth="1"/>
  </cols>
  <sheetData>
    <row r="2" spans="1:8" x14ac:dyDescent="0.25">
      <c r="B2" t="s">
        <v>0</v>
      </c>
    </row>
    <row r="3" spans="1:8" x14ac:dyDescent="0.25">
      <c r="B3" t="s">
        <v>14</v>
      </c>
    </row>
    <row r="5" spans="1:8" ht="25.5" x14ac:dyDescent="0.25">
      <c r="A5" s="2" t="s">
        <v>15</v>
      </c>
      <c r="B5" s="2" t="s">
        <v>16</v>
      </c>
      <c r="C5" s="2"/>
      <c r="D5" s="2" t="s">
        <v>5</v>
      </c>
      <c r="E5" s="2" t="s">
        <v>6</v>
      </c>
      <c r="F5" s="2" t="s">
        <v>119</v>
      </c>
      <c r="G5" s="2" t="s">
        <v>7</v>
      </c>
      <c r="H5" s="2" t="s">
        <v>118</v>
      </c>
    </row>
    <row r="6" spans="1:8" x14ac:dyDescent="0.25">
      <c r="A6" s="3"/>
      <c r="B6" s="3"/>
      <c r="C6" s="3"/>
      <c r="D6" s="3" t="s">
        <v>8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A7" s="5">
        <v>84</v>
      </c>
      <c r="B7" s="5"/>
      <c r="C7" s="5"/>
      <c r="D7" s="5" t="s">
        <v>9</v>
      </c>
      <c r="E7" s="4">
        <v>0</v>
      </c>
      <c r="F7" s="4">
        <v>0</v>
      </c>
      <c r="G7" s="4">
        <v>0</v>
      </c>
      <c r="H7" s="4">
        <v>0</v>
      </c>
    </row>
    <row r="8" spans="1:8" ht="26.25" x14ac:dyDescent="0.25">
      <c r="A8" s="5"/>
      <c r="B8" s="14" t="s">
        <v>17</v>
      </c>
      <c r="C8" s="15"/>
      <c r="D8" s="16" t="s">
        <v>18</v>
      </c>
      <c r="E8" s="4">
        <v>0</v>
      </c>
      <c r="F8" s="4">
        <v>0</v>
      </c>
      <c r="G8" s="4">
        <v>0</v>
      </c>
      <c r="H8" s="4">
        <v>0</v>
      </c>
    </row>
    <row r="9" spans="1:8" ht="26.25" x14ac:dyDescent="0.25">
      <c r="A9" s="5"/>
      <c r="B9" s="17"/>
      <c r="C9" s="15">
        <v>8443</v>
      </c>
      <c r="D9" s="16" t="s">
        <v>19</v>
      </c>
      <c r="E9" s="4">
        <v>0</v>
      </c>
      <c r="F9" s="4">
        <v>0</v>
      </c>
      <c r="G9" s="4">
        <v>0</v>
      </c>
      <c r="H9" s="4">
        <v>0</v>
      </c>
    </row>
    <row r="10" spans="1:8" ht="26.25" x14ac:dyDescent="0.25">
      <c r="A10" s="5"/>
      <c r="B10" s="17"/>
      <c r="C10" s="15">
        <v>8444</v>
      </c>
      <c r="D10" s="16" t="s">
        <v>20</v>
      </c>
      <c r="E10" s="4">
        <v>0</v>
      </c>
      <c r="F10" s="4">
        <v>0</v>
      </c>
      <c r="G10" s="4">
        <v>0</v>
      </c>
      <c r="H10" s="4">
        <v>0</v>
      </c>
    </row>
    <row r="11" spans="1:8" ht="26.25" x14ac:dyDescent="0.25">
      <c r="A11" s="5"/>
      <c r="B11" s="17"/>
      <c r="C11" s="15">
        <v>8445</v>
      </c>
      <c r="D11" s="16" t="s">
        <v>21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5">
      <c r="A12" s="5"/>
      <c r="B12" s="17"/>
      <c r="C12" s="15">
        <v>8446</v>
      </c>
      <c r="D12" s="16" t="s">
        <v>22</v>
      </c>
      <c r="E12" s="4">
        <v>0</v>
      </c>
      <c r="F12" s="4">
        <v>0</v>
      </c>
      <c r="G12" s="4">
        <v>0</v>
      </c>
      <c r="H12" s="4">
        <v>0</v>
      </c>
    </row>
    <row r="13" spans="1:8" x14ac:dyDescent="0.25">
      <c r="A13" s="5"/>
      <c r="B13" s="17"/>
      <c r="C13" s="15">
        <v>8447</v>
      </c>
      <c r="D13" s="16" t="s">
        <v>23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5">
      <c r="A14" s="5"/>
      <c r="B14" s="17"/>
      <c r="C14" s="15">
        <v>8448</v>
      </c>
      <c r="D14" s="16" t="s">
        <v>24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0"/>
      <c r="B15" s="10"/>
      <c r="C15" s="10"/>
      <c r="D15" s="11" t="s">
        <v>11</v>
      </c>
      <c r="E15" s="4">
        <v>0</v>
      </c>
      <c r="F15" s="4">
        <v>0</v>
      </c>
      <c r="G15" s="4">
        <v>0</v>
      </c>
      <c r="H15" s="4">
        <v>0</v>
      </c>
    </row>
    <row r="16" spans="1:8" ht="45" x14ac:dyDescent="0.25">
      <c r="A16" s="18">
        <v>54</v>
      </c>
      <c r="B16" s="18"/>
      <c r="C16" s="18"/>
      <c r="D16" s="19" t="s">
        <v>25</v>
      </c>
      <c r="E16" s="4">
        <v>0</v>
      </c>
      <c r="F16" s="4">
        <v>0</v>
      </c>
      <c r="G16" s="4">
        <v>0</v>
      </c>
      <c r="H16" s="4">
        <v>0</v>
      </c>
    </row>
    <row r="17" spans="1:8" ht="26.25" x14ac:dyDescent="0.25">
      <c r="A17" s="18"/>
      <c r="B17" s="18">
        <v>544</v>
      </c>
      <c r="C17" s="18"/>
      <c r="D17" s="20" t="s">
        <v>26</v>
      </c>
      <c r="E17" s="4">
        <v>0</v>
      </c>
      <c r="F17" s="4">
        <v>0</v>
      </c>
      <c r="G17" s="4">
        <v>0</v>
      </c>
      <c r="H17" s="4">
        <v>0</v>
      </c>
    </row>
    <row r="18" spans="1:8" ht="26.25" x14ac:dyDescent="0.25">
      <c r="A18" s="18"/>
      <c r="B18" s="18"/>
      <c r="C18" s="21" t="s">
        <v>27</v>
      </c>
      <c r="D18" s="20" t="s">
        <v>28</v>
      </c>
      <c r="E18" s="4">
        <v>0</v>
      </c>
      <c r="F18" s="4">
        <v>0</v>
      </c>
      <c r="G18" s="4">
        <v>0</v>
      </c>
      <c r="H18" s="4">
        <v>0</v>
      </c>
    </row>
    <row r="19" spans="1:8" ht="26.25" x14ac:dyDescent="0.25">
      <c r="A19" s="5"/>
      <c r="B19" s="5"/>
      <c r="C19" s="21" t="s">
        <v>29</v>
      </c>
      <c r="D19" s="20" t="s">
        <v>30</v>
      </c>
      <c r="E19" s="4">
        <v>0</v>
      </c>
      <c r="F19" s="4">
        <v>0</v>
      </c>
      <c r="G19" s="4">
        <v>0</v>
      </c>
      <c r="H19" s="4">
        <v>0</v>
      </c>
    </row>
    <row r="20" spans="1:8" ht="26.25" x14ac:dyDescent="0.25">
      <c r="A20" s="18"/>
      <c r="B20" s="18"/>
      <c r="C20" s="21" t="s">
        <v>31</v>
      </c>
      <c r="D20" s="20" t="s">
        <v>32</v>
      </c>
      <c r="E20" s="4">
        <v>0</v>
      </c>
      <c r="F20" s="4">
        <v>0</v>
      </c>
      <c r="G20" s="4">
        <v>0</v>
      </c>
      <c r="H20" s="4">
        <v>0</v>
      </c>
    </row>
    <row r="21" spans="1:8" ht="26.25" x14ac:dyDescent="0.25">
      <c r="A21" s="4"/>
      <c r="B21" s="4"/>
      <c r="C21" s="21" t="s">
        <v>33</v>
      </c>
      <c r="D21" s="20" t="s">
        <v>34</v>
      </c>
      <c r="E21" s="4">
        <v>0</v>
      </c>
      <c r="F21" s="4">
        <v>0</v>
      </c>
      <c r="G21" s="4">
        <v>0</v>
      </c>
      <c r="H21" s="4">
        <v>0</v>
      </c>
    </row>
    <row r="22" spans="1:8" ht="26.25" x14ac:dyDescent="0.25">
      <c r="A22" s="4"/>
      <c r="B22" s="4"/>
      <c r="C22" s="21" t="s">
        <v>35</v>
      </c>
      <c r="D22" s="20" t="s">
        <v>36</v>
      </c>
      <c r="E22" s="4">
        <v>0</v>
      </c>
      <c r="F22" s="4">
        <v>0</v>
      </c>
      <c r="G22" s="4">
        <v>0</v>
      </c>
      <c r="H22" s="4">
        <v>0</v>
      </c>
    </row>
    <row r="23" spans="1:8" ht="26.25" x14ac:dyDescent="0.25">
      <c r="A23" s="4"/>
      <c r="B23" s="4"/>
      <c r="C23" s="21" t="s">
        <v>37</v>
      </c>
      <c r="D23" s="20" t="s">
        <v>38</v>
      </c>
      <c r="E23" s="4">
        <v>0</v>
      </c>
      <c r="F23" s="4">
        <v>0</v>
      </c>
      <c r="G23" s="4">
        <v>0</v>
      </c>
      <c r="H23" s="4">
        <v>0</v>
      </c>
    </row>
  </sheetData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CE1F-4222-471E-84AA-14D0AE99EE34}">
  <dimension ref="A2:H11"/>
  <sheetViews>
    <sheetView workbookViewId="0">
      <selection sqref="A1:H11"/>
    </sheetView>
  </sheetViews>
  <sheetFormatPr defaultRowHeight="15" x14ac:dyDescent="0.25"/>
  <cols>
    <col min="4" max="4" width="36.42578125" customWidth="1"/>
    <col min="5" max="5" width="12.42578125" customWidth="1"/>
    <col min="6" max="6" width="11.28515625" customWidth="1"/>
    <col min="8" max="8" width="11.7109375" customWidth="1"/>
  </cols>
  <sheetData>
    <row r="2" spans="1:8" x14ac:dyDescent="0.25">
      <c r="B2" t="s">
        <v>0</v>
      </c>
    </row>
    <row r="3" spans="1:8" x14ac:dyDescent="0.25">
      <c r="B3" t="s">
        <v>1</v>
      </c>
    </row>
    <row r="5" spans="1:8" ht="25.5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119</v>
      </c>
      <c r="G5" s="2" t="s">
        <v>7</v>
      </c>
      <c r="H5" s="2" t="s">
        <v>118</v>
      </c>
    </row>
    <row r="6" spans="1:8" ht="25.5" x14ac:dyDescent="0.25">
      <c r="A6" s="3">
        <v>8</v>
      </c>
      <c r="B6" s="3"/>
      <c r="C6" s="3"/>
      <c r="D6" s="3" t="s">
        <v>8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A7" s="3"/>
      <c r="B7" s="5">
        <v>84</v>
      </c>
      <c r="C7" s="5"/>
      <c r="D7" s="5" t="s">
        <v>9</v>
      </c>
      <c r="E7" s="4">
        <v>0</v>
      </c>
      <c r="F7" s="4">
        <v>0</v>
      </c>
      <c r="G7" s="4">
        <v>0</v>
      </c>
      <c r="H7" s="4">
        <v>0</v>
      </c>
    </row>
    <row r="8" spans="1:8" x14ac:dyDescent="0.25">
      <c r="A8" s="6"/>
      <c r="B8" s="6"/>
      <c r="C8" s="7">
        <v>8</v>
      </c>
      <c r="D8" s="8" t="s">
        <v>10</v>
      </c>
      <c r="E8" s="4">
        <v>0</v>
      </c>
      <c r="F8" s="4">
        <v>0</v>
      </c>
      <c r="G8" s="4">
        <v>0</v>
      </c>
      <c r="H8" s="4">
        <v>0</v>
      </c>
    </row>
    <row r="9" spans="1:8" ht="25.5" x14ac:dyDescent="0.25">
      <c r="A9" s="9">
        <v>5</v>
      </c>
      <c r="B9" s="10"/>
      <c r="C9" s="10"/>
      <c r="D9" s="11" t="s">
        <v>11</v>
      </c>
      <c r="E9" s="4">
        <v>0</v>
      </c>
      <c r="F9" s="4">
        <v>0</v>
      </c>
      <c r="G9" s="4">
        <v>0</v>
      </c>
      <c r="H9" s="4">
        <v>0</v>
      </c>
    </row>
    <row r="10" spans="1:8" ht="25.5" x14ac:dyDescent="0.25">
      <c r="A10" s="5"/>
      <c r="B10" s="5">
        <v>54</v>
      </c>
      <c r="C10" s="5"/>
      <c r="D10" s="12" t="s">
        <v>12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5">
      <c r="A11" s="5"/>
      <c r="B11" s="5"/>
      <c r="C11" s="7">
        <v>8</v>
      </c>
      <c r="D11" s="13" t="s">
        <v>10</v>
      </c>
      <c r="E11" s="4">
        <v>0</v>
      </c>
      <c r="F11" s="4">
        <v>0</v>
      </c>
      <c r="G11" s="4">
        <v>0</v>
      </c>
      <c r="H11" s="4">
        <v>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E8D8-FAC8-4151-BAC6-80C1783731F2}">
  <dimension ref="A1:F82"/>
  <sheetViews>
    <sheetView topLeftCell="A25" workbookViewId="0">
      <selection activeCell="F73" sqref="F73"/>
    </sheetView>
  </sheetViews>
  <sheetFormatPr defaultRowHeight="15" x14ac:dyDescent="0.25"/>
  <cols>
    <col min="1" max="1" width="64.140625" customWidth="1"/>
    <col min="2" max="2" width="16" customWidth="1"/>
    <col min="3" max="3" width="17.140625" customWidth="1"/>
    <col min="4" max="4" width="13.85546875" customWidth="1"/>
    <col min="5" max="5" width="18.140625" customWidth="1"/>
    <col min="6" max="6" width="12.85546875" customWidth="1"/>
  </cols>
  <sheetData>
    <row r="1" spans="1:6" ht="42.75" customHeight="1" thickBot="1" x14ac:dyDescent="0.3">
      <c r="A1" s="22" t="s">
        <v>39</v>
      </c>
      <c r="B1" s="22" t="s">
        <v>6</v>
      </c>
      <c r="C1" s="22" t="s">
        <v>119</v>
      </c>
      <c r="D1" s="22" t="s">
        <v>88</v>
      </c>
      <c r="E1" s="22" t="s">
        <v>118</v>
      </c>
      <c r="F1" s="22" t="s">
        <v>100</v>
      </c>
    </row>
    <row r="2" spans="1:6" x14ac:dyDescent="0.25">
      <c r="A2" s="42">
        <v>1</v>
      </c>
      <c r="B2" s="42">
        <v>2</v>
      </c>
      <c r="C2" s="42">
        <v>3</v>
      </c>
      <c r="D2" s="42">
        <v>4</v>
      </c>
      <c r="E2" s="42">
        <v>5</v>
      </c>
      <c r="F2" s="42">
        <v>6</v>
      </c>
    </row>
    <row r="3" spans="1:6" x14ac:dyDescent="0.25">
      <c r="A3" s="23" t="s">
        <v>40</v>
      </c>
      <c r="B3" s="24">
        <v>1527872</v>
      </c>
      <c r="C3" s="24">
        <v>1817098.5</v>
      </c>
      <c r="D3" s="24">
        <v>36500</v>
      </c>
      <c r="E3" s="24">
        <v>1853598.5</v>
      </c>
      <c r="F3" s="25">
        <v>102.01</v>
      </c>
    </row>
    <row r="4" spans="1:6" x14ac:dyDescent="0.25">
      <c r="A4" s="26" t="s">
        <v>41</v>
      </c>
      <c r="B4" s="27">
        <v>129180</v>
      </c>
      <c r="C4" s="27">
        <v>128020</v>
      </c>
      <c r="D4" s="27">
        <v>-10000</v>
      </c>
      <c r="E4" s="27">
        <v>118020</v>
      </c>
      <c r="F4" s="28">
        <v>92.19</v>
      </c>
    </row>
    <row r="5" spans="1:6" x14ac:dyDescent="0.25">
      <c r="A5" s="29" t="s">
        <v>42</v>
      </c>
      <c r="B5" s="30">
        <v>39180</v>
      </c>
      <c r="C5" s="30">
        <v>40020</v>
      </c>
      <c r="D5" s="31">
        <v>0</v>
      </c>
      <c r="E5" s="30">
        <v>40020</v>
      </c>
      <c r="F5" s="31">
        <v>100</v>
      </c>
    </row>
    <row r="6" spans="1:6" x14ac:dyDescent="0.25">
      <c r="A6" s="32" t="s">
        <v>43</v>
      </c>
      <c r="B6" s="33">
        <v>39180</v>
      </c>
      <c r="C6" s="33">
        <v>40020</v>
      </c>
      <c r="D6" s="34">
        <v>0</v>
      </c>
      <c r="E6" s="33">
        <v>40020</v>
      </c>
      <c r="F6" s="34">
        <v>100</v>
      </c>
    </row>
    <row r="7" spans="1:6" x14ac:dyDescent="0.25">
      <c r="A7" s="35" t="s">
        <v>44</v>
      </c>
      <c r="B7" s="36">
        <v>38600</v>
      </c>
      <c r="C7" s="36">
        <v>39500</v>
      </c>
      <c r="D7" s="37">
        <v>0</v>
      </c>
      <c r="E7" s="36">
        <v>39500</v>
      </c>
      <c r="F7" s="37">
        <v>100</v>
      </c>
    </row>
    <row r="8" spans="1:6" x14ac:dyDescent="0.25">
      <c r="A8" s="35" t="s">
        <v>45</v>
      </c>
      <c r="B8" s="37">
        <v>580</v>
      </c>
      <c r="C8" s="37">
        <v>520</v>
      </c>
      <c r="D8" s="37">
        <v>0</v>
      </c>
      <c r="E8" s="37">
        <v>520</v>
      </c>
      <c r="F8" s="37">
        <v>100</v>
      </c>
    </row>
    <row r="9" spans="1:6" ht="26.25" x14ac:dyDescent="0.25">
      <c r="A9" s="29" t="s">
        <v>46</v>
      </c>
      <c r="B9" s="30">
        <v>87000</v>
      </c>
      <c r="C9" s="30">
        <v>85000</v>
      </c>
      <c r="D9" s="30">
        <v>-10000</v>
      </c>
      <c r="E9" s="30">
        <v>75000</v>
      </c>
      <c r="F9" s="31">
        <v>88.24</v>
      </c>
    </row>
    <row r="10" spans="1:6" x14ac:dyDescent="0.25">
      <c r="A10" s="32" t="s">
        <v>43</v>
      </c>
      <c r="B10" s="33">
        <v>87000</v>
      </c>
      <c r="C10" s="33">
        <v>85000</v>
      </c>
      <c r="D10" s="33">
        <v>-10000</v>
      </c>
      <c r="E10" s="33">
        <v>75000</v>
      </c>
      <c r="F10" s="34">
        <v>88.24</v>
      </c>
    </row>
    <row r="11" spans="1:6" x14ac:dyDescent="0.25">
      <c r="A11" s="35" t="s">
        <v>44</v>
      </c>
      <c r="B11" s="36">
        <v>87000</v>
      </c>
      <c r="C11" s="36">
        <v>85000</v>
      </c>
      <c r="D11" s="36">
        <v>-10000</v>
      </c>
      <c r="E11" s="36">
        <v>75000</v>
      </c>
      <c r="F11" s="37">
        <v>88.24</v>
      </c>
    </row>
    <row r="12" spans="1:6" x14ac:dyDescent="0.25">
      <c r="A12" s="29" t="s">
        <v>47</v>
      </c>
      <c r="B12" s="30">
        <v>3000</v>
      </c>
      <c r="C12" s="30">
        <v>3000</v>
      </c>
      <c r="D12" s="31">
        <v>0</v>
      </c>
      <c r="E12" s="30">
        <v>3000</v>
      </c>
      <c r="F12" s="31">
        <v>100</v>
      </c>
    </row>
    <row r="13" spans="1:6" x14ac:dyDescent="0.25">
      <c r="A13" s="32" t="s">
        <v>43</v>
      </c>
      <c r="B13" s="33">
        <v>3000</v>
      </c>
      <c r="C13" s="33">
        <v>3000</v>
      </c>
      <c r="D13" s="34">
        <v>0</v>
      </c>
      <c r="E13" s="33">
        <v>3000</v>
      </c>
      <c r="F13" s="34">
        <v>100</v>
      </c>
    </row>
    <row r="14" spans="1:6" x14ac:dyDescent="0.25">
      <c r="A14" s="35" t="s">
        <v>44</v>
      </c>
      <c r="B14" s="36">
        <v>3000</v>
      </c>
      <c r="C14" s="36">
        <v>3000</v>
      </c>
      <c r="D14" s="37">
        <v>0</v>
      </c>
      <c r="E14" s="36">
        <v>3000</v>
      </c>
      <c r="F14" s="37">
        <v>100</v>
      </c>
    </row>
    <row r="15" spans="1:6" ht="26.25" x14ac:dyDescent="0.25">
      <c r="A15" s="26" t="s">
        <v>48</v>
      </c>
      <c r="B15" s="27">
        <v>14000</v>
      </c>
      <c r="C15" s="27">
        <v>20000</v>
      </c>
      <c r="D15" s="27">
        <v>2000</v>
      </c>
      <c r="E15" s="27">
        <v>22000</v>
      </c>
      <c r="F15" s="28">
        <v>110</v>
      </c>
    </row>
    <row r="16" spans="1:6" x14ac:dyDescent="0.25">
      <c r="A16" s="29" t="s">
        <v>49</v>
      </c>
      <c r="B16" s="30">
        <v>14000</v>
      </c>
      <c r="C16" s="30">
        <v>20000</v>
      </c>
      <c r="D16" s="30">
        <v>2000</v>
      </c>
      <c r="E16" s="30">
        <v>22000</v>
      </c>
      <c r="F16" s="31">
        <v>110</v>
      </c>
    </row>
    <row r="17" spans="1:6" x14ac:dyDescent="0.25">
      <c r="A17" s="32" t="s">
        <v>50</v>
      </c>
      <c r="B17" s="33">
        <v>14000</v>
      </c>
      <c r="C17" s="33">
        <v>20000</v>
      </c>
      <c r="D17" s="33">
        <v>2000</v>
      </c>
      <c r="E17" s="33">
        <v>22000</v>
      </c>
      <c r="F17" s="34">
        <v>110</v>
      </c>
    </row>
    <row r="18" spans="1:6" x14ac:dyDescent="0.25">
      <c r="A18" s="35" t="s">
        <v>51</v>
      </c>
      <c r="B18" s="36">
        <v>1200</v>
      </c>
      <c r="C18" s="36">
        <v>1000</v>
      </c>
      <c r="D18" s="37">
        <v>0</v>
      </c>
      <c r="E18" s="36">
        <v>1000</v>
      </c>
      <c r="F18" s="37">
        <v>100</v>
      </c>
    </row>
    <row r="19" spans="1:6" x14ac:dyDescent="0.25">
      <c r="A19" s="35" t="s">
        <v>44</v>
      </c>
      <c r="B19" s="36">
        <v>8400</v>
      </c>
      <c r="C19" s="36">
        <v>8800</v>
      </c>
      <c r="D19" s="36">
        <v>2600</v>
      </c>
      <c r="E19" s="36">
        <v>11400</v>
      </c>
      <c r="F19" s="37">
        <v>129.55000000000001</v>
      </c>
    </row>
    <row r="20" spans="1:6" x14ac:dyDescent="0.25">
      <c r="A20" s="35" t="s">
        <v>45</v>
      </c>
      <c r="B20" s="37">
        <v>100</v>
      </c>
      <c r="C20" s="37">
        <v>100</v>
      </c>
      <c r="D20" s="37">
        <v>-50</v>
      </c>
      <c r="E20" s="37">
        <v>50</v>
      </c>
      <c r="F20" s="37">
        <v>50</v>
      </c>
    </row>
    <row r="21" spans="1:6" ht="26.25" x14ac:dyDescent="0.25">
      <c r="A21" s="35" t="s">
        <v>52</v>
      </c>
      <c r="B21" s="36">
        <v>1000</v>
      </c>
      <c r="C21" s="36">
        <v>1000</v>
      </c>
      <c r="D21" s="37">
        <v>-500</v>
      </c>
      <c r="E21" s="37">
        <v>500</v>
      </c>
      <c r="F21" s="37">
        <v>50</v>
      </c>
    </row>
    <row r="22" spans="1:6" x14ac:dyDescent="0.25">
      <c r="A22" s="35" t="s">
        <v>53</v>
      </c>
      <c r="B22" s="36">
        <v>3300</v>
      </c>
      <c r="C22" s="36">
        <v>9100</v>
      </c>
      <c r="D22" s="37">
        <v>-50</v>
      </c>
      <c r="E22" s="36">
        <v>9050</v>
      </c>
      <c r="F22" s="37">
        <v>99.45</v>
      </c>
    </row>
    <row r="23" spans="1:6" x14ac:dyDescent="0.25">
      <c r="A23" s="26" t="s">
        <v>54</v>
      </c>
      <c r="B23" s="27">
        <v>141692</v>
      </c>
      <c r="C23" s="27">
        <v>163078.5</v>
      </c>
      <c r="D23" s="27">
        <v>42000</v>
      </c>
      <c r="E23" s="27">
        <v>205078.5</v>
      </c>
      <c r="F23" s="28">
        <v>125.75</v>
      </c>
    </row>
    <row r="24" spans="1:6" x14ac:dyDescent="0.25">
      <c r="A24" s="29" t="s">
        <v>55</v>
      </c>
      <c r="B24" s="31">
        <v>266</v>
      </c>
      <c r="C24" s="30">
        <v>3929</v>
      </c>
      <c r="D24" s="31">
        <v>0</v>
      </c>
      <c r="E24" s="30">
        <v>3929</v>
      </c>
      <c r="F24" s="31">
        <v>100</v>
      </c>
    </row>
    <row r="25" spans="1:6" x14ac:dyDescent="0.25">
      <c r="A25" s="32" t="s">
        <v>56</v>
      </c>
      <c r="B25" s="34">
        <v>266</v>
      </c>
      <c r="C25" s="33">
        <v>3929</v>
      </c>
      <c r="D25" s="34">
        <v>0</v>
      </c>
      <c r="E25" s="33">
        <v>3929</v>
      </c>
      <c r="F25" s="34">
        <v>100</v>
      </c>
    </row>
    <row r="26" spans="1:6" x14ac:dyDescent="0.25">
      <c r="A26" s="35" t="s">
        <v>44</v>
      </c>
      <c r="B26" s="37">
        <v>266</v>
      </c>
      <c r="C26" s="37">
        <v>266</v>
      </c>
      <c r="D26" s="37">
        <v>0</v>
      </c>
      <c r="E26" s="37">
        <v>266</v>
      </c>
      <c r="F26" s="37">
        <v>100</v>
      </c>
    </row>
    <row r="27" spans="1:6" x14ac:dyDescent="0.25">
      <c r="A27" s="35" t="s">
        <v>53</v>
      </c>
      <c r="B27" s="37">
        <v>0</v>
      </c>
      <c r="C27" s="37">
        <v>663</v>
      </c>
      <c r="D27" s="37">
        <v>0</v>
      </c>
      <c r="E27" s="37">
        <v>663</v>
      </c>
      <c r="F27" s="37">
        <v>100</v>
      </c>
    </row>
    <row r="28" spans="1:6" x14ac:dyDescent="0.25">
      <c r="A28" s="35" t="s">
        <v>57</v>
      </c>
      <c r="B28" s="37">
        <v>0</v>
      </c>
      <c r="C28" s="36">
        <v>3000</v>
      </c>
      <c r="D28" s="37">
        <v>0</v>
      </c>
      <c r="E28" s="36">
        <v>3000</v>
      </c>
      <c r="F28" s="37">
        <v>100</v>
      </c>
    </row>
    <row r="29" spans="1:6" ht="26.25" x14ac:dyDescent="0.25">
      <c r="A29" s="29" t="s">
        <v>58</v>
      </c>
      <c r="B29" s="30">
        <v>31070</v>
      </c>
      <c r="C29" s="30">
        <v>31070</v>
      </c>
      <c r="D29" s="31">
        <v>0</v>
      </c>
      <c r="E29" s="30">
        <v>31070</v>
      </c>
      <c r="F29" s="31">
        <v>100</v>
      </c>
    </row>
    <row r="30" spans="1:6" x14ac:dyDescent="0.25">
      <c r="A30" s="38" t="s">
        <v>59</v>
      </c>
      <c r="B30" s="39">
        <v>31070</v>
      </c>
      <c r="C30" s="39">
        <v>31070</v>
      </c>
      <c r="D30" s="40"/>
      <c r="E30" s="39">
        <v>31070</v>
      </c>
      <c r="F30" s="41">
        <v>100</v>
      </c>
    </row>
    <row r="31" spans="1:6" x14ac:dyDescent="0.25">
      <c r="A31" s="38" t="s">
        <v>60</v>
      </c>
      <c r="B31" s="39">
        <v>31070</v>
      </c>
      <c r="C31" s="39">
        <v>31070</v>
      </c>
      <c r="D31" s="40"/>
      <c r="E31" s="39">
        <v>31070</v>
      </c>
      <c r="F31" s="41">
        <v>100</v>
      </c>
    </row>
    <row r="32" spans="1:6" ht="26.25" x14ac:dyDescent="0.25">
      <c r="A32" s="32" t="s">
        <v>61</v>
      </c>
      <c r="B32" s="33">
        <v>31070</v>
      </c>
      <c r="C32" s="33">
        <v>31070</v>
      </c>
      <c r="D32" s="34">
        <v>0</v>
      </c>
      <c r="E32" s="33">
        <v>31070</v>
      </c>
      <c r="F32" s="34">
        <v>100</v>
      </c>
    </row>
    <row r="33" spans="1:6" x14ac:dyDescent="0.25">
      <c r="A33" s="35" t="s">
        <v>53</v>
      </c>
      <c r="B33" s="37">
        <v>160</v>
      </c>
      <c r="C33" s="37">
        <v>160.32</v>
      </c>
      <c r="D33" s="37">
        <v>0</v>
      </c>
      <c r="E33" s="37">
        <v>160.32</v>
      </c>
      <c r="F33" s="37">
        <v>100</v>
      </c>
    </row>
    <row r="34" spans="1:6" x14ac:dyDescent="0.25">
      <c r="A34" s="35" t="s">
        <v>57</v>
      </c>
      <c r="B34" s="36">
        <v>30910</v>
      </c>
      <c r="C34" s="36">
        <v>30909.68</v>
      </c>
      <c r="D34" s="37">
        <v>0</v>
      </c>
      <c r="E34" s="36">
        <v>30909.68</v>
      </c>
      <c r="F34" s="37">
        <v>100</v>
      </c>
    </row>
    <row r="35" spans="1:6" x14ac:dyDescent="0.25">
      <c r="A35" s="29" t="s">
        <v>62</v>
      </c>
      <c r="B35" s="30">
        <v>10000</v>
      </c>
      <c r="C35" s="30">
        <v>10000</v>
      </c>
      <c r="D35" s="30">
        <v>2000</v>
      </c>
      <c r="E35" s="30">
        <v>12000</v>
      </c>
      <c r="F35" s="31">
        <v>120</v>
      </c>
    </row>
    <row r="36" spans="1:6" x14ac:dyDescent="0.25">
      <c r="A36" s="38" t="s">
        <v>63</v>
      </c>
      <c r="B36" s="39">
        <v>10000</v>
      </c>
      <c r="C36" s="39">
        <v>10000</v>
      </c>
      <c r="D36" s="39">
        <v>2000</v>
      </c>
      <c r="E36" s="39">
        <v>12000</v>
      </c>
      <c r="F36" s="41">
        <v>120</v>
      </c>
    </row>
    <row r="37" spans="1:6" x14ac:dyDescent="0.25">
      <c r="A37" s="38" t="s">
        <v>64</v>
      </c>
      <c r="B37" s="39">
        <v>10000</v>
      </c>
      <c r="C37" s="39">
        <v>10000</v>
      </c>
      <c r="D37" s="39">
        <v>2000</v>
      </c>
      <c r="E37" s="39">
        <v>12000</v>
      </c>
      <c r="F37" s="41">
        <v>120</v>
      </c>
    </row>
    <row r="38" spans="1:6" x14ac:dyDescent="0.25">
      <c r="A38" s="32" t="s">
        <v>65</v>
      </c>
      <c r="B38" s="33">
        <v>10000</v>
      </c>
      <c r="C38" s="33">
        <v>10000</v>
      </c>
      <c r="D38" s="33">
        <v>2000</v>
      </c>
      <c r="E38" s="33">
        <v>12000</v>
      </c>
      <c r="F38" s="34">
        <v>120</v>
      </c>
    </row>
    <row r="39" spans="1:6" x14ac:dyDescent="0.25">
      <c r="A39" s="35" t="s">
        <v>44</v>
      </c>
      <c r="B39" s="36">
        <v>5300</v>
      </c>
      <c r="C39" s="36">
        <v>5300</v>
      </c>
      <c r="D39" s="36">
        <v>2000</v>
      </c>
      <c r="E39" s="36">
        <v>7300</v>
      </c>
      <c r="F39" s="37">
        <v>137.74</v>
      </c>
    </row>
    <row r="40" spans="1:6" ht="26.25" x14ac:dyDescent="0.25">
      <c r="A40" s="35" t="s">
        <v>52</v>
      </c>
      <c r="B40" s="36">
        <v>1000</v>
      </c>
      <c r="C40" s="36">
        <v>1000</v>
      </c>
      <c r="D40" s="37">
        <v>0</v>
      </c>
      <c r="E40" s="36">
        <v>1000</v>
      </c>
      <c r="F40" s="37">
        <v>100</v>
      </c>
    </row>
    <row r="41" spans="1:6" x14ac:dyDescent="0.25">
      <c r="A41" s="35" t="s">
        <v>53</v>
      </c>
      <c r="B41" s="36">
        <v>3700</v>
      </c>
      <c r="C41" s="36">
        <v>3700</v>
      </c>
      <c r="D41" s="37">
        <v>0</v>
      </c>
      <c r="E41" s="36">
        <v>3700</v>
      </c>
      <c r="F41" s="37">
        <v>100</v>
      </c>
    </row>
    <row r="42" spans="1:6" x14ac:dyDescent="0.25">
      <c r="A42" s="29" t="s">
        <v>66</v>
      </c>
      <c r="B42" s="30">
        <v>7800</v>
      </c>
      <c r="C42" s="30">
        <v>8000</v>
      </c>
      <c r="D42" s="30">
        <v>1500</v>
      </c>
      <c r="E42" s="30">
        <v>9500</v>
      </c>
      <c r="F42" s="31">
        <v>118.75</v>
      </c>
    </row>
    <row r="43" spans="1:6" x14ac:dyDescent="0.25">
      <c r="A43" s="38" t="s">
        <v>67</v>
      </c>
      <c r="B43" s="39">
        <v>7800</v>
      </c>
      <c r="C43" s="39">
        <v>8000</v>
      </c>
      <c r="D43" s="39">
        <v>1500</v>
      </c>
      <c r="E43" s="39">
        <v>9500</v>
      </c>
      <c r="F43" s="41">
        <v>118.75</v>
      </c>
    </row>
    <row r="44" spans="1:6" x14ac:dyDescent="0.25">
      <c r="A44" s="32" t="s">
        <v>68</v>
      </c>
      <c r="B44" s="33">
        <v>7800</v>
      </c>
      <c r="C44" s="33">
        <v>8000</v>
      </c>
      <c r="D44" s="33">
        <v>1500</v>
      </c>
      <c r="E44" s="33">
        <v>9500</v>
      </c>
      <c r="F44" s="34">
        <v>118.75</v>
      </c>
    </row>
    <row r="45" spans="1:6" x14ac:dyDescent="0.25">
      <c r="A45" s="35" t="s">
        <v>44</v>
      </c>
      <c r="B45" s="36">
        <v>7600</v>
      </c>
      <c r="C45" s="36">
        <v>7600</v>
      </c>
      <c r="D45" s="36">
        <v>1500</v>
      </c>
      <c r="E45" s="36">
        <v>9100</v>
      </c>
      <c r="F45" s="37">
        <v>119.74</v>
      </c>
    </row>
    <row r="46" spans="1:6" ht="26.25" x14ac:dyDescent="0.25">
      <c r="A46" s="35" t="s">
        <v>52</v>
      </c>
      <c r="B46" s="37">
        <v>200</v>
      </c>
      <c r="C46" s="37">
        <v>400</v>
      </c>
      <c r="D46" s="37">
        <v>0</v>
      </c>
      <c r="E46" s="37">
        <v>400</v>
      </c>
      <c r="F46" s="37">
        <v>100</v>
      </c>
    </row>
    <row r="47" spans="1:6" x14ac:dyDescent="0.25">
      <c r="A47" s="29" t="s">
        <v>69</v>
      </c>
      <c r="B47" s="30">
        <v>43800</v>
      </c>
      <c r="C47" s="30">
        <v>50859.5</v>
      </c>
      <c r="D47" s="31">
        <v>0</v>
      </c>
      <c r="E47" s="30">
        <v>50859.5</v>
      </c>
      <c r="F47" s="31">
        <v>100</v>
      </c>
    </row>
    <row r="48" spans="1:6" x14ac:dyDescent="0.25">
      <c r="A48" s="38" t="s">
        <v>70</v>
      </c>
      <c r="B48" s="39">
        <v>43800</v>
      </c>
      <c r="C48" s="39">
        <v>50859.5</v>
      </c>
      <c r="D48" s="40"/>
      <c r="E48" s="39">
        <v>50859.5</v>
      </c>
      <c r="F48" s="41">
        <v>100</v>
      </c>
    </row>
    <row r="49" spans="1:6" x14ac:dyDescent="0.25">
      <c r="A49" s="32" t="s">
        <v>71</v>
      </c>
      <c r="B49" s="33">
        <v>43800</v>
      </c>
      <c r="C49" s="33">
        <v>50859.5</v>
      </c>
      <c r="D49" s="34">
        <v>0</v>
      </c>
      <c r="E49" s="33">
        <v>50859.5</v>
      </c>
      <c r="F49" s="34">
        <v>100</v>
      </c>
    </row>
    <row r="50" spans="1:6" x14ac:dyDescent="0.25">
      <c r="A50" s="35" t="s">
        <v>51</v>
      </c>
      <c r="B50" s="36">
        <v>300</v>
      </c>
      <c r="C50" s="35">
        <v>0</v>
      </c>
      <c r="D50" s="35">
        <v>0</v>
      </c>
      <c r="E50" s="35">
        <v>0</v>
      </c>
      <c r="F50" s="35"/>
    </row>
    <row r="51" spans="1:6" x14ac:dyDescent="0.25">
      <c r="A51" s="35" t="s">
        <v>44</v>
      </c>
      <c r="B51" s="36">
        <v>5000</v>
      </c>
      <c r="C51" s="36">
        <v>11500</v>
      </c>
      <c r="D51" s="37">
        <v>0</v>
      </c>
      <c r="E51" s="36">
        <v>11500</v>
      </c>
      <c r="F51" s="37">
        <v>100</v>
      </c>
    </row>
    <row r="52" spans="1:6" ht="26.25" x14ac:dyDescent="0.25">
      <c r="A52" s="35" t="s">
        <v>52</v>
      </c>
      <c r="B52" s="36">
        <v>1000</v>
      </c>
      <c r="C52" s="36">
        <v>1000</v>
      </c>
      <c r="D52" s="37">
        <v>0</v>
      </c>
      <c r="E52" s="36">
        <v>1000</v>
      </c>
      <c r="F52" s="37">
        <v>100</v>
      </c>
    </row>
    <row r="53" spans="1:6" x14ac:dyDescent="0.25">
      <c r="A53" s="35" t="s">
        <v>72</v>
      </c>
      <c r="B53" s="37">
        <v>0</v>
      </c>
      <c r="C53" s="37">
        <v>859.5</v>
      </c>
      <c r="D53" s="37">
        <v>0</v>
      </c>
      <c r="E53" s="37">
        <v>859.5</v>
      </c>
      <c r="F53" s="37">
        <v>100</v>
      </c>
    </row>
    <row r="54" spans="1:6" x14ac:dyDescent="0.25">
      <c r="A54" s="35" t="s">
        <v>53</v>
      </c>
      <c r="B54" s="36">
        <v>7500</v>
      </c>
      <c r="C54" s="36">
        <v>7500</v>
      </c>
      <c r="D54" s="37">
        <v>0</v>
      </c>
      <c r="E54" s="36">
        <v>7500</v>
      </c>
      <c r="F54" s="37">
        <v>100</v>
      </c>
    </row>
    <row r="55" spans="1:6" x14ac:dyDescent="0.25">
      <c r="A55" s="35" t="s">
        <v>57</v>
      </c>
      <c r="B55" s="36">
        <v>30000</v>
      </c>
      <c r="C55" s="36">
        <v>30000</v>
      </c>
      <c r="D55" s="37">
        <v>0</v>
      </c>
      <c r="E55" s="36">
        <v>30000</v>
      </c>
      <c r="F55" s="37">
        <v>100</v>
      </c>
    </row>
    <row r="56" spans="1:6" x14ac:dyDescent="0.25">
      <c r="A56" s="29" t="s">
        <v>73</v>
      </c>
      <c r="B56" s="30">
        <v>43606</v>
      </c>
      <c r="C56" s="30">
        <v>54050</v>
      </c>
      <c r="D56" s="30">
        <v>38450</v>
      </c>
      <c r="E56" s="30">
        <v>92500</v>
      </c>
      <c r="F56" s="31">
        <v>171.14</v>
      </c>
    </row>
    <row r="57" spans="1:6" x14ac:dyDescent="0.25">
      <c r="A57" s="38" t="s">
        <v>70</v>
      </c>
      <c r="B57" s="39">
        <v>43606</v>
      </c>
      <c r="C57" s="39">
        <v>54050</v>
      </c>
      <c r="D57" s="39">
        <v>38450</v>
      </c>
      <c r="E57" s="39">
        <v>92500</v>
      </c>
      <c r="F57" s="41">
        <v>171.14</v>
      </c>
    </row>
    <row r="58" spans="1:6" x14ac:dyDescent="0.25">
      <c r="A58" s="32" t="s">
        <v>74</v>
      </c>
      <c r="B58" s="33">
        <v>43606</v>
      </c>
      <c r="C58" s="33">
        <v>54050</v>
      </c>
      <c r="D58" s="33">
        <v>38450</v>
      </c>
      <c r="E58" s="33">
        <v>92500</v>
      </c>
      <c r="F58" s="34">
        <v>171.14</v>
      </c>
    </row>
    <row r="59" spans="1:6" x14ac:dyDescent="0.25">
      <c r="A59" s="32" t="s">
        <v>75</v>
      </c>
      <c r="B59" s="33">
        <v>43606</v>
      </c>
      <c r="C59" s="33">
        <v>54050</v>
      </c>
      <c r="D59" s="33">
        <v>38450</v>
      </c>
      <c r="E59" s="33">
        <v>92500</v>
      </c>
      <c r="F59" s="34">
        <v>171.14</v>
      </c>
    </row>
    <row r="60" spans="1:6" x14ac:dyDescent="0.25">
      <c r="A60" s="35" t="s">
        <v>44</v>
      </c>
      <c r="B60" s="36">
        <v>43606</v>
      </c>
      <c r="C60" s="36">
        <v>54050</v>
      </c>
      <c r="D60" s="36">
        <v>38450</v>
      </c>
      <c r="E60" s="36">
        <v>92500</v>
      </c>
      <c r="F60" s="37">
        <v>171.14</v>
      </c>
    </row>
    <row r="61" spans="1:6" x14ac:dyDescent="0.25">
      <c r="A61" s="29" t="s">
        <v>76</v>
      </c>
      <c r="B61" s="31">
        <v>50</v>
      </c>
      <c r="C61" s="31">
        <v>70</v>
      </c>
      <c r="D61" s="31">
        <v>50</v>
      </c>
      <c r="E61" s="31">
        <v>120</v>
      </c>
      <c r="F61" s="31">
        <v>171.43</v>
      </c>
    </row>
    <row r="62" spans="1:6" x14ac:dyDescent="0.25">
      <c r="A62" s="38" t="s">
        <v>77</v>
      </c>
      <c r="B62" s="41">
        <v>50</v>
      </c>
      <c r="C62" s="41">
        <v>70</v>
      </c>
      <c r="D62" s="41">
        <v>50</v>
      </c>
      <c r="E62" s="41">
        <v>120</v>
      </c>
      <c r="F62" s="41">
        <v>171.43</v>
      </c>
    </row>
    <row r="63" spans="1:6" x14ac:dyDescent="0.25">
      <c r="A63" s="38" t="s">
        <v>78</v>
      </c>
      <c r="B63" s="41">
        <v>50</v>
      </c>
      <c r="C63" s="41">
        <v>70</v>
      </c>
      <c r="D63" s="41">
        <v>50</v>
      </c>
      <c r="E63" s="41">
        <v>120</v>
      </c>
      <c r="F63" s="41">
        <v>171.43</v>
      </c>
    </row>
    <row r="64" spans="1:6" x14ac:dyDescent="0.25">
      <c r="A64" s="32" t="s">
        <v>79</v>
      </c>
      <c r="B64" s="34">
        <v>50</v>
      </c>
      <c r="C64" s="34">
        <v>70</v>
      </c>
      <c r="D64" s="34">
        <v>50</v>
      </c>
      <c r="E64" s="34">
        <v>120</v>
      </c>
      <c r="F64" s="34">
        <v>171.43</v>
      </c>
    </row>
    <row r="65" spans="1:6" x14ac:dyDescent="0.25">
      <c r="A65" s="32" t="s">
        <v>80</v>
      </c>
      <c r="B65" s="34">
        <v>50</v>
      </c>
      <c r="C65" s="34">
        <v>70</v>
      </c>
      <c r="D65" s="34">
        <v>50</v>
      </c>
      <c r="E65" s="34">
        <v>120</v>
      </c>
      <c r="F65" s="34">
        <v>171.43</v>
      </c>
    </row>
    <row r="66" spans="1:6" x14ac:dyDescent="0.25">
      <c r="A66" s="35" t="s">
        <v>45</v>
      </c>
      <c r="B66" s="37">
        <v>50</v>
      </c>
      <c r="C66" s="37">
        <v>70</v>
      </c>
      <c r="D66" s="37">
        <v>50</v>
      </c>
      <c r="E66" s="37">
        <v>120</v>
      </c>
      <c r="F66" s="37">
        <v>171.43</v>
      </c>
    </row>
    <row r="67" spans="1:6" x14ac:dyDescent="0.25">
      <c r="A67" s="29" t="s">
        <v>81</v>
      </c>
      <c r="B67" s="30">
        <v>5100</v>
      </c>
      <c r="C67" s="30">
        <v>5100</v>
      </c>
      <c r="D67" s="31">
        <v>0</v>
      </c>
      <c r="E67" s="30">
        <v>5100</v>
      </c>
      <c r="F67" s="31">
        <v>100</v>
      </c>
    </row>
    <row r="68" spans="1:6" x14ac:dyDescent="0.25">
      <c r="A68" s="32" t="s">
        <v>56</v>
      </c>
      <c r="B68" s="33">
        <v>5100</v>
      </c>
      <c r="C68" s="33">
        <v>5100</v>
      </c>
      <c r="D68" s="34">
        <v>0</v>
      </c>
      <c r="E68" s="33">
        <v>5100</v>
      </c>
      <c r="F68" s="34">
        <v>100</v>
      </c>
    </row>
    <row r="69" spans="1:6" x14ac:dyDescent="0.25">
      <c r="A69" s="35" t="s">
        <v>44</v>
      </c>
      <c r="B69" s="36">
        <v>1100</v>
      </c>
      <c r="C69" s="36">
        <v>1100</v>
      </c>
      <c r="D69" s="37">
        <v>0</v>
      </c>
      <c r="E69" s="36">
        <v>1100</v>
      </c>
      <c r="F69" s="37">
        <v>100</v>
      </c>
    </row>
    <row r="70" spans="1:6" ht="26.25" x14ac:dyDescent="0.25">
      <c r="A70" s="35" t="s">
        <v>52</v>
      </c>
      <c r="B70" s="36">
        <v>4000</v>
      </c>
      <c r="C70" s="36">
        <v>4000</v>
      </c>
      <c r="D70" s="37">
        <v>0</v>
      </c>
      <c r="E70" s="36">
        <v>4000</v>
      </c>
      <c r="F70" s="37">
        <v>100</v>
      </c>
    </row>
    <row r="71" spans="1:6" ht="26.25" x14ac:dyDescent="0.25">
      <c r="A71" s="26" t="s">
        <v>82</v>
      </c>
      <c r="B71" s="27">
        <v>6000</v>
      </c>
      <c r="C71" s="27">
        <v>6000</v>
      </c>
      <c r="D71" s="28">
        <v>2500</v>
      </c>
      <c r="E71" s="27">
        <v>8500</v>
      </c>
      <c r="F71" s="28">
        <v>141.66999999999999</v>
      </c>
    </row>
    <row r="72" spans="1:6" x14ac:dyDescent="0.25">
      <c r="A72" s="29" t="s">
        <v>83</v>
      </c>
      <c r="B72" s="30">
        <v>6000</v>
      </c>
      <c r="C72" s="30">
        <v>6000</v>
      </c>
      <c r="D72" s="31">
        <v>2500</v>
      </c>
      <c r="E72" s="30">
        <v>8500</v>
      </c>
      <c r="F72" s="31">
        <v>141.66999999999999</v>
      </c>
    </row>
    <row r="73" spans="1:6" x14ac:dyDescent="0.25">
      <c r="A73" s="32" t="s">
        <v>56</v>
      </c>
      <c r="B73" s="33">
        <v>6000</v>
      </c>
      <c r="C73" s="33">
        <v>6000</v>
      </c>
      <c r="D73" s="34">
        <v>2500</v>
      </c>
      <c r="E73" s="33">
        <v>8500</v>
      </c>
      <c r="F73" s="34">
        <v>141.66999999999999</v>
      </c>
    </row>
    <row r="74" spans="1:6" x14ac:dyDescent="0.25">
      <c r="A74" s="35" t="s">
        <v>44</v>
      </c>
      <c r="B74" s="36">
        <v>6000</v>
      </c>
      <c r="C74" s="36">
        <v>6000</v>
      </c>
      <c r="D74" s="37">
        <v>2500</v>
      </c>
      <c r="E74" s="36">
        <v>8500</v>
      </c>
      <c r="F74" s="37">
        <v>141.66999999999999</v>
      </c>
    </row>
    <row r="75" spans="1:6" x14ac:dyDescent="0.25">
      <c r="A75" s="26" t="s">
        <v>84</v>
      </c>
      <c r="B75" s="27">
        <v>1237000</v>
      </c>
      <c r="C75" s="27">
        <v>1500000</v>
      </c>
      <c r="D75" s="28">
        <v>0</v>
      </c>
      <c r="E75" s="27">
        <v>1500000</v>
      </c>
      <c r="F75" s="28">
        <v>100</v>
      </c>
    </row>
    <row r="76" spans="1:6" x14ac:dyDescent="0.25">
      <c r="A76" s="29" t="s">
        <v>85</v>
      </c>
      <c r="B76" s="30">
        <v>1237000</v>
      </c>
      <c r="C76" s="30">
        <v>1500000</v>
      </c>
      <c r="D76" s="31">
        <v>0</v>
      </c>
      <c r="E76" s="30">
        <v>1500000</v>
      </c>
      <c r="F76" s="31">
        <v>100</v>
      </c>
    </row>
    <row r="77" spans="1:6" x14ac:dyDescent="0.25">
      <c r="A77" s="38" t="s">
        <v>70</v>
      </c>
      <c r="B77" s="39">
        <v>1237000</v>
      </c>
      <c r="C77" s="39">
        <v>1500000</v>
      </c>
      <c r="D77" s="40"/>
      <c r="E77" s="39">
        <v>1500000</v>
      </c>
      <c r="F77" s="41">
        <v>100</v>
      </c>
    </row>
    <row r="78" spans="1:6" x14ac:dyDescent="0.25">
      <c r="A78" s="38" t="s">
        <v>86</v>
      </c>
      <c r="B78" s="39">
        <v>1237000</v>
      </c>
      <c r="C78" s="39">
        <v>1500000</v>
      </c>
      <c r="D78" s="40"/>
      <c r="E78" s="39">
        <v>1500000</v>
      </c>
      <c r="F78" s="41">
        <v>100</v>
      </c>
    </row>
    <row r="79" spans="1:6" x14ac:dyDescent="0.25">
      <c r="A79" s="32" t="s">
        <v>87</v>
      </c>
      <c r="B79" s="33">
        <v>1237000</v>
      </c>
      <c r="C79" s="33">
        <v>1500000</v>
      </c>
      <c r="D79" s="34">
        <v>0</v>
      </c>
      <c r="E79" s="33">
        <v>1500000</v>
      </c>
      <c r="F79" s="34">
        <v>100</v>
      </c>
    </row>
    <row r="80" spans="1:6" x14ac:dyDescent="0.25">
      <c r="A80" s="35" t="s">
        <v>51</v>
      </c>
      <c r="B80" s="36">
        <v>1230000</v>
      </c>
      <c r="C80" s="36">
        <v>1499000</v>
      </c>
      <c r="D80" s="37">
        <v>0</v>
      </c>
      <c r="E80" s="36">
        <v>1499000</v>
      </c>
      <c r="F80" s="37">
        <v>100</v>
      </c>
    </row>
    <row r="81" spans="1:6" x14ac:dyDescent="0.25">
      <c r="A81" s="35" t="s">
        <v>44</v>
      </c>
      <c r="B81" s="36">
        <v>5000</v>
      </c>
      <c r="C81" s="37">
        <v>550</v>
      </c>
      <c r="D81" s="37">
        <v>0</v>
      </c>
      <c r="E81" s="37">
        <v>550</v>
      </c>
      <c r="F81" s="37">
        <v>100</v>
      </c>
    </row>
    <row r="82" spans="1:6" x14ac:dyDescent="0.25">
      <c r="A82" s="35" t="s">
        <v>45</v>
      </c>
      <c r="B82" s="36">
        <v>2000</v>
      </c>
      <c r="C82" s="37">
        <v>450</v>
      </c>
      <c r="D82" s="37">
        <v>0</v>
      </c>
      <c r="E82" s="37">
        <v>450</v>
      </c>
      <c r="F82" s="37">
        <v>100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SAŽETAK</vt:lpstr>
      <vt:lpstr>PR I RA - EKONOM KLAS</vt:lpstr>
      <vt:lpstr>PR I RA PO IZVOR</vt:lpstr>
      <vt:lpstr>RA FUNKC KLAS</vt:lpstr>
      <vt:lpstr>RAČUN FINANCIRANJA- EKONOM KLAS</vt:lpstr>
      <vt:lpstr>RAČUN FINANCIRANJA - IZVOR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2024-09-05T07:47:34Z</cp:lastPrinted>
  <dcterms:created xsi:type="dcterms:W3CDTF">2024-08-28T10:24:50Z</dcterms:created>
  <dcterms:modified xsi:type="dcterms:W3CDTF">2024-10-15T12:33:34Z</dcterms:modified>
</cp:coreProperties>
</file>