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9495" windowHeight="8205"/>
  </bookViews>
  <sheets>
    <sheet name="OPĆI DIO" sheetId="1" r:id="rId1"/>
    <sheet name="PR I RA PO IZVORIMA" sheetId="8" r:id="rId2"/>
    <sheet name="PR I RA - EKONOMSKA KLAS" sheetId="7" r:id="rId3"/>
    <sheet name="RA FUNKCIJSKA" sheetId="3" r:id="rId4"/>
    <sheet name="RAČUN FINANC-IZVORI" sheetId="4" r:id="rId5"/>
    <sheet name="RAČUN FINANCIRANJA - EKONOM KLA" sheetId="5" r:id="rId6"/>
    <sheet name="POSEBNI DIO" sheetId="6" r:id="rId7"/>
  </sheets>
  <calcPr calcId="124519"/>
</workbook>
</file>

<file path=xl/calcChain.xml><?xml version="1.0" encoding="utf-8"?>
<calcChain xmlns="http://schemas.openxmlformats.org/spreadsheetml/2006/main">
  <c r="E9" i="6"/>
  <c r="E76"/>
  <c r="E84"/>
  <c r="E129"/>
  <c r="E159"/>
  <c r="E192"/>
  <c r="E271"/>
  <c r="G93" i="8"/>
  <c r="F93"/>
  <c r="E93"/>
  <c r="D93"/>
  <c r="C93"/>
  <c r="B93"/>
  <c r="H10"/>
  <c r="H11"/>
  <c r="H12"/>
  <c r="H13"/>
  <c r="H14"/>
  <c r="H15"/>
  <c r="H16"/>
  <c r="H17"/>
  <c r="H18"/>
  <c r="H19"/>
  <c r="H20"/>
  <c r="H23"/>
  <c r="H24"/>
  <c r="H25"/>
  <c r="H26"/>
  <c r="H27"/>
  <c r="H28"/>
  <c r="H29"/>
  <c r="H30"/>
  <c r="H31"/>
  <c r="H32"/>
  <c r="H33"/>
  <c r="H34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8"/>
  <c r="H59"/>
  <c r="H60"/>
  <c r="H63"/>
  <c r="H64"/>
  <c r="H65"/>
  <c r="H66"/>
  <c r="H67"/>
  <c r="H68"/>
  <c r="H69"/>
  <c r="H70"/>
  <c r="H71"/>
  <c r="H74"/>
  <c r="H77"/>
  <c r="H78"/>
  <c r="H81"/>
  <c r="H8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80"/>
  <c r="I81"/>
  <c r="I82"/>
  <c r="I83"/>
  <c r="I84"/>
  <c r="I85"/>
  <c r="I86"/>
  <c r="I87"/>
  <c r="I88"/>
  <c r="H9"/>
  <c r="I9"/>
  <c r="I7" i="3"/>
  <c r="I8"/>
  <c r="I9"/>
  <c r="I10"/>
  <c r="I11"/>
  <c r="I12"/>
  <c r="I13"/>
  <c r="I14"/>
  <c r="I15"/>
  <c r="I16"/>
  <c r="I17"/>
  <c r="I18"/>
  <c r="I20"/>
  <c r="I21"/>
  <c r="I22"/>
  <c r="I23"/>
  <c r="I24"/>
  <c r="I25"/>
  <c r="I26"/>
  <c r="I27"/>
  <c r="I28"/>
  <c r="I29"/>
  <c r="H7"/>
  <c r="H8"/>
  <c r="H9"/>
  <c r="H10"/>
  <c r="H11"/>
  <c r="H12"/>
  <c r="H13"/>
  <c r="H14"/>
  <c r="H15"/>
  <c r="H16"/>
  <c r="H17"/>
  <c r="H20"/>
  <c r="H21"/>
  <c r="H22"/>
  <c r="H23"/>
  <c r="H24"/>
  <c r="H25"/>
  <c r="H26"/>
  <c r="H28"/>
  <c r="H29"/>
  <c r="I6"/>
  <c r="H6"/>
  <c r="G121" i="7"/>
  <c r="F121"/>
  <c r="E121"/>
  <c r="D121"/>
  <c r="C121"/>
  <c r="B121"/>
  <c r="I115"/>
  <c r="H115"/>
  <c r="I114"/>
  <c r="H113"/>
  <c r="H112"/>
  <c r="H111"/>
  <c r="H109"/>
  <c r="H108"/>
  <c r="H106"/>
  <c r="H105"/>
  <c r="H104"/>
  <c r="H103"/>
  <c r="I102"/>
  <c r="H102"/>
  <c r="I99"/>
  <c r="I98"/>
  <c r="H98"/>
  <c r="I95"/>
  <c r="H94"/>
  <c r="H93"/>
  <c r="H92"/>
  <c r="I91"/>
  <c r="H91"/>
  <c r="H90"/>
  <c r="H89"/>
  <c r="H88"/>
  <c r="H87"/>
  <c r="I86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I54"/>
  <c r="H54"/>
  <c r="H53"/>
  <c r="H52"/>
  <c r="H51"/>
  <c r="H50"/>
  <c r="H49"/>
  <c r="H48"/>
  <c r="H47"/>
  <c r="I46"/>
  <c r="H46"/>
  <c r="I45"/>
  <c r="H45"/>
  <c r="I39"/>
  <c r="H39"/>
  <c r="I38"/>
  <c r="H38"/>
  <c r="I37"/>
  <c r="H37"/>
  <c r="I36"/>
  <c r="H36"/>
  <c r="I35"/>
  <c r="H35"/>
  <c r="H34"/>
  <c r="H33"/>
  <c r="H32"/>
  <c r="I31"/>
  <c r="H31"/>
  <c r="H29"/>
  <c r="H28"/>
  <c r="H27"/>
  <c r="H26"/>
  <c r="H25"/>
  <c r="I24"/>
  <c r="H24"/>
  <c r="I23"/>
  <c r="I22"/>
  <c r="I21"/>
  <c r="H20"/>
  <c r="H19"/>
  <c r="I18"/>
  <c r="H18"/>
  <c r="H17"/>
  <c r="H16"/>
  <c r="I15"/>
  <c r="H15"/>
  <c r="H14"/>
  <c r="H13"/>
  <c r="H12"/>
  <c r="H11"/>
  <c r="H10"/>
  <c r="I9"/>
  <c r="H9"/>
  <c r="I8"/>
  <c r="H8"/>
  <c r="I7" i="6"/>
  <c r="I8"/>
  <c r="I9"/>
  <c r="I10"/>
  <c r="I11"/>
  <c r="I12"/>
  <c r="I13"/>
  <c r="I14"/>
  <c r="I18"/>
  <c r="I25"/>
  <c r="I34"/>
  <c r="I40"/>
  <c r="I41"/>
  <c r="I44"/>
  <c r="I45"/>
  <c r="I46"/>
  <c r="I47"/>
  <c r="I48"/>
  <c r="I50"/>
  <c r="I55"/>
  <c r="I60"/>
  <c r="I61"/>
  <c r="I62"/>
  <c r="I63"/>
  <c r="I64"/>
  <c r="I72"/>
  <c r="I73"/>
  <c r="I74"/>
  <c r="I75"/>
  <c r="I76"/>
  <c r="I79"/>
  <c r="I84"/>
  <c r="I85"/>
  <c r="I89"/>
  <c r="I96"/>
  <c r="I105"/>
  <c r="I111"/>
  <c r="I112"/>
  <c r="I116"/>
  <c r="I117"/>
  <c r="I120"/>
  <c r="I121"/>
  <c r="I127"/>
  <c r="I129"/>
  <c r="I130"/>
  <c r="I131"/>
  <c r="I132"/>
  <c r="I133"/>
  <c r="I134"/>
  <c r="I136"/>
  <c r="I137"/>
  <c r="I138"/>
  <c r="I139"/>
  <c r="I141"/>
  <c r="I144"/>
  <c r="I145"/>
  <c r="I146"/>
  <c r="I147"/>
  <c r="I148"/>
  <c r="I150"/>
  <c r="I151"/>
  <c r="I156"/>
  <c r="I157"/>
  <c r="I158"/>
  <c r="I159"/>
  <c r="I160"/>
  <c r="I162"/>
  <c r="I165"/>
  <c r="I167"/>
  <c r="I168"/>
  <c r="I171"/>
  <c r="I172"/>
  <c r="I176"/>
  <c r="I177"/>
  <c r="I178"/>
  <c r="I179"/>
  <c r="I180"/>
  <c r="I182"/>
  <c r="I184"/>
  <c r="I186"/>
  <c r="I187"/>
  <c r="I189"/>
  <c r="I190"/>
  <c r="I191"/>
  <c r="I192"/>
  <c r="I195"/>
  <c r="I199"/>
  <c r="I200"/>
  <c r="I202"/>
  <c r="I211"/>
  <c r="I212"/>
  <c r="I214"/>
  <c r="I215"/>
  <c r="I217"/>
  <c r="I218"/>
  <c r="I222"/>
  <c r="I224"/>
  <c r="I225"/>
  <c r="I226"/>
  <c r="I227"/>
  <c r="I228"/>
  <c r="I231"/>
  <c r="I235"/>
  <c r="I237"/>
  <c r="I240"/>
  <c r="I241"/>
  <c r="I242"/>
  <c r="I243"/>
  <c r="I244"/>
  <c r="I246"/>
  <c r="I247"/>
  <c r="I248"/>
  <c r="I249"/>
  <c r="I250"/>
  <c r="I252"/>
  <c r="I253"/>
  <c r="I256"/>
  <c r="I257"/>
  <c r="I258"/>
  <c r="I259"/>
  <c r="I260"/>
  <c r="I261"/>
  <c r="I265"/>
  <c r="I267"/>
  <c r="I268"/>
  <c r="I269"/>
  <c r="I270"/>
  <c r="I271"/>
  <c r="I272"/>
  <c r="I274"/>
  <c r="I276"/>
  <c r="I279"/>
  <c r="I283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5"/>
  <c r="H56"/>
  <c r="H58"/>
  <c r="H59"/>
  <c r="H60"/>
  <c r="H61"/>
  <c r="H62"/>
  <c r="H63"/>
  <c r="H64"/>
  <c r="H65"/>
  <c r="H72"/>
  <c r="H73"/>
  <c r="H74"/>
  <c r="H75"/>
  <c r="H76"/>
  <c r="H79"/>
  <c r="H80"/>
  <c r="H84"/>
  <c r="H85"/>
  <c r="H86"/>
  <c r="H87"/>
  <c r="H88"/>
  <c r="H89"/>
  <c r="H90"/>
  <c r="H91"/>
  <c r="H92"/>
  <c r="H93"/>
  <c r="H94"/>
  <c r="H95"/>
  <c r="H96"/>
  <c r="H97"/>
  <c r="H98"/>
  <c r="H100"/>
  <c r="H101"/>
  <c r="H102"/>
  <c r="H104"/>
  <c r="H105"/>
  <c r="H106"/>
  <c r="H107"/>
  <c r="H110"/>
  <c r="H111"/>
  <c r="H112"/>
  <c r="H113"/>
  <c r="H114"/>
  <c r="H116"/>
  <c r="H117"/>
  <c r="H118"/>
  <c r="H119"/>
  <c r="H120"/>
  <c r="H121"/>
  <c r="H122"/>
  <c r="H124"/>
  <c r="H125"/>
  <c r="H126"/>
  <c r="H127"/>
  <c r="H128"/>
  <c r="H129"/>
  <c r="H130"/>
  <c r="H136"/>
  <c r="H137"/>
  <c r="H138"/>
  <c r="H139"/>
  <c r="H140"/>
  <c r="H141"/>
  <c r="H142"/>
  <c r="H143"/>
  <c r="H156"/>
  <c r="H157"/>
  <c r="H158"/>
  <c r="H159"/>
  <c r="H160"/>
  <c r="H161"/>
  <c r="H162"/>
  <c r="H163"/>
  <c r="H164"/>
  <c r="H165"/>
  <c r="H166"/>
  <c r="H167"/>
  <c r="H168"/>
  <c r="H169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5"/>
  <c r="H196"/>
  <c r="H199"/>
  <c r="H200"/>
  <c r="H201"/>
  <c r="H202"/>
  <c r="H204"/>
  <c r="H205"/>
  <c r="H206"/>
  <c r="H207"/>
  <c r="H208"/>
  <c r="H209"/>
  <c r="H210"/>
  <c r="H211"/>
  <c r="H212"/>
  <c r="H213"/>
  <c r="H217"/>
  <c r="H218"/>
  <c r="H219"/>
  <c r="H220"/>
  <c r="H221"/>
  <c r="H222"/>
  <c r="H223"/>
  <c r="H224"/>
  <c r="H225"/>
  <c r="H226"/>
  <c r="H227"/>
  <c r="H228"/>
  <c r="H229"/>
  <c r="H231"/>
  <c r="H233"/>
  <c r="H235"/>
  <c r="H236"/>
  <c r="H237"/>
  <c r="H238"/>
  <c r="H246"/>
  <c r="H247"/>
  <c r="H248"/>
  <c r="H249"/>
  <c r="H250"/>
  <c r="H251"/>
  <c r="H252"/>
  <c r="H253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I6"/>
  <c r="H6"/>
</calcChain>
</file>

<file path=xl/sharedStrings.xml><?xml version="1.0" encoding="utf-8"?>
<sst xmlns="http://schemas.openxmlformats.org/spreadsheetml/2006/main" count="646" uniqueCount="235">
  <si>
    <t>Oznaka</t>
  </si>
  <si>
    <t>A. RAČUN PRIHODA I RASHODA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</si>
  <si>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</si>
  <si>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</si>
  <si>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</si>
  <si>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</si>
  <si>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</si>
  <si>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C. PRORAČUN UKUPNO</t>
  </si>
  <si>
    <t>1. PRIHODI I PRIMICI</t>
  </si>
  <si>
    <t>2. RASHODI I IZDACI</t>
  </si>
  <si>
    <t>3. RAZLIKA - VIŠAK/MANJAK</t>
  </si>
  <si>
    <t>D. RASPOLOŽIVA SREDSTVA IZ PRETHODNIH GODINA</t>
  </si>
  <si>
    <t>VIŠAK/MANJAK PRIHODA prenešeni (+/-)</t>
  </si>
  <si>
    <t>VIŠAK/MANJAK PRIHODA</t>
  </si>
  <si>
    <t>Ostvarenje preth. god. (2022.)
EUR</t>
  </si>
  <si>
    <t>Izvorni plan (2023.)
EUR</t>
  </si>
  <si>
    <t>Rebalans 1 (2023.)
EUR</t>
  </si>
  <si>
    <t>Rebalans 2 (2023.)
EUR</t>
  </si>
  <si>
    <t>Ostvarenje (1.1.2023.-31.12.2023.)
EUR</t>
  </si>
  <si>
    <t>Rebalans 3 (2023.)
EUR</t>
  </si>
  <si>
    <t>B. RAČUN FINANCIRANJA</t>
  </si>
  <si>
    <t>8 Primici od financijske imovine i zaduživanja</t>
  </si>
  <si>
    <t>5 Izdaci za financijsku imovinu i otplate zajmova</t>
  </si>
  <si>
    <t>Neto financiranje</t>
  </si>
  <si>
    <t>I. OPĆI DIO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</si>
  <si>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</si>
  <si>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</si>
  <si>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</si>
  <si>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</si>
  <si>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</si>
  <si>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</si>
  <si>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</si>
  <si>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</si>
  <si>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</si>
  <si>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</si>
  <si>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</si>
  <si>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</si>
  <si>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</si>
  <si>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</si>
  <si>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</si>
  <si>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</si>
  <si>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</si>
  <si>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</si>
  <si>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</si>
  <si>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</si>
  <si>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</si>
  <si>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</si>
  <si>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</si>
  <si>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</si>
  <si>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</si>
  <si>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</si>
  <si>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</si>
  <si>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</si>
  <si>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</si>
  <si>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</si>
  <si>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</si>
  <si>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</si>
  <si>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</si>
  <si>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</si>
  <si>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</si>
  <si>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</si>
  <si>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</si>
  <si>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</si>
  <si>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</si>
  <si>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</si>
  <si>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</si>
  <si>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</si>
  <si>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</si>
  <si>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</si>
  <si>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</si>
  <si>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</si>
  <si>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</si>
  <si>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</si>
  <si>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</si>
  <si>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</si>
  <si>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</si>
  <si>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</si>
  <si>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</si>
  <si>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</si>
  <si>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</si>
  <si>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</si>
  <si>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</si>
  <si>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</si>
  <si>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</si>
  <si>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</si>
  <si>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</si>
  <si>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</si>
  <si>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</si>
  <si>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</si>
  <si>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</si>
  <si>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</si>
  <si>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</si>
  <si>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</si>
  <si>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</si>
  <si>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</si>
  <si>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</si>
  <si>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</si>
  <si>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</si>
  <si>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</si>
  <si>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</si>
  <si>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</si>
  <si>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</si>
  <si>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</si>
  <si>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3812 Tekuće donacije u naravi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</si>
  <si>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</si>
  <si>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</si>
  <si>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</si>
  <si>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</si>
  <si>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</si>
  <si>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</si>
  <si>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</si>
  <si>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</si>
  <si>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</si>
  <si>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</si>
  <si>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</si>
  <si>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</si>
  <si>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</si>
  <si>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</si>
  <si>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</si>
  <si>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</si>
  <si>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SVEUKUPNO RASHODI</t>
  </si>
  <si>
    <t>503 POMOĆI IZ NENADLEŽNIH PRORAČUNA - KORISNICI</t>
  </si>
  <si>
    <t>512 Pomoći iz državnog proračuna - plaće MZOS</t>
  </si>
  <si>
    <t>560 POMOĆI-FOND EU KORISNICI</t>
  </si>
  <si>
    <t>1110 OPĆI PRIHODI I PRIMICI KORISNICI</t>
  </si>
  <si>
    <t>432 PRIHODI ZA POSEBNE NAMJENE - korisnici</t>
  </si>
  <si>
    <t>711 Prihodi od nefinancijske imovine i nadoknade štete s osnova osiguranja</t>
  </si>
  <si>
    <t>03 Vlastiti prihodi</t>
  </si>
  <si>
    <t>611 Donacije</t>
  </si>
  <si>
    <t>01 Opći prihodi i primici</t>
  </si>
  <si>
    <t>05 Pomoći</t>
  </si>
  <si>
    <t>OPĆI DIO</t>
  </si>
  <si>
    <t>A. RAČUN PRIHODA I RASHODA - EKONOMSKA KLASIFIKACIJA</t>
  </si>
  <si>
    <t>PRIHODI POSLOVANJA</t>
  </si>
  <si>
    <t>RASHODI POSLOVANJA</t>
  </si>
  <si>
    <t>REKAPITULACIJA</t>
  </si>
  <si>
    <t>RAZLIKA</t>
  </si>
  <si>
    <t>PRENESENI MANJAK NEPOKRIVEN PRIHODIMA</t>
  </si>
  <si>
    <t>PRENESENI VIŠAK IZ PRETHODNIH GODINA</t>
  </si>
  <si>
    <t>RASHODI FINANCIRANI PRENESENIM VIŠKOM 
PRIHODA IZ PRETHODNIH GODINA</t>
  </si>
  <si>
    <t>A. RAČUN PRIHODA I RASHODA - FUNKCIJSKA KLASIFIKACIJA</t>
  </si>
  <si>
    <t>SVEUKUPNO RASHODI I IZDACI</t>
  </si>
  <si>
    <t>8 UPRAVNI ODJEL ZA ŠKOLSTVO</t>
  </si>
  <si>
    <t>8-34 MIOŠ KARLOVAC</t>
  </si>
  <si>
    <t>0 Javnost</t>
  </si>
  <si>
    <t>09 OBRAZOVANJE</t>
  </si>
  <si>
    <t>092 Srednjoškolsko obrazovanje</t>
  </si>
  <si>
    <t>0922 Više srednjoškolsko obrazovanje</t>
  </si>
  <si>
    <t>096 Dodatne usluge u obrazovanju</t>
  </si>
  <si>
    <t>0960 Dodatne usluge u obrazovanju</t>
  </si>
  <si>
    <t xml:space="preserve">B) RAČUN FINANCIRANJA </t>
  </si>
  <si>
    <t>IZVJEŠTAJ RAČUNA FINANCIRANJA PO IZVORIMA</t>
  </si>
  <si>
    <t>Razred</t>
  </si>
  <si>
    <t>Skupina</t>
  </si>
  <si>
    <t>Izvor</t>
  </si>
  <si>
    <t>Naziv</t>
  </si>
  <si>
    <t>Plan 2023.</t>
  </si>
  <si>
    <t>I Rebalans 2023.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</si>
  <si>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</si>
  <si>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</si>
  <si>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</si>
  <si>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</si>
  <si>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</si>
  <si>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IZVJEŠTAJ RAČUNA FINANCIRANJA PO EKONOMSKOJ KLASIFIKACIJI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</si>
  <si>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</si>
  <si>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</si>
  <si>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</si>
  <si>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</si>
  <si>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</si>
  <si>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</si>
  <si>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</si>
  <si>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</si>
  <si>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</si>
  <si>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</si>
  <si>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</si>
  <si>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5444</t>
  </si>
  <si>
    <t>Otplata glavnice primljenih zajmova od tuzemnih osiguravajućih društava izvan javnog sektora</t>
  </si>
  <si>
    <t>5445</t>
  </si>
  <si>
    <t>Otplata glavnice primljenih zajmova od ostalih tuzemnih financijskih institucija izvan javnog sektora</t>
  </si>
  <si>
    <t>5446</t>
  </si>
  <si>
    <t>Otplata glavnice primljenih kredita od inozemnih kreditnih institucija</t>
  </si>
  <si>
    <t>5447</t>
  </si>
  <si>
    <t>Otplata glavnice primljenih zajmova od inozemnih osiguravajućih društava</t>
  </si>
  <si>
    <t>5448</t>
  </si>
  <si>
    <t>Otplata glavnice primljenih zajmova od ostalih inozemnih financijskih institucija</t>
  </si>
  <si>
    <t>123 Zakonski standard javnih ustanova SŠ</t>
  </si>
  <si>
    <t>A100037 Odgojnoobrazovno, administrativno i tehničko osoblje</t>
  </si>
  <si>
    <t>A100037A Odgojnoobrazovno, administrativno i tehničko osoblje - POSEBNI DIO</t>
  </si>
  <si>
    <t>A100038 Operativni plan TIO - SŠ</t>
  </si>
  <si>
    <t>K100004 Nefinancijska imovina i investicijsko održavanje SŠ</t>
  </si>
  <si>
    <t>125 Program javnih potreba iznad standarda - vlastiti prihodi</t>
  </si>
  <si>
    <t>A100042 Javne potrebe iznad standarda-vlastiti prihodi</t>
  </si>
  <si>
    <t>141 Javne potrebe iznad zakonskog standarda SŠ</t>
  </si>
  <si>
    <t>A100078 Županijske javne potrebe SŠ</t>
  </si>
  <si>
    <t>A100142B Prihodi od nefinancijske imovine i nadoknade štete s osnova osiguranja</t>
  </si>
  <si>
    <t>A100159A Javne potrebe iznad standarda - donacije</t>
  </si>
  <si>
    <t>A100161A Javne potrebe iznad standarda - OSTALO</t>
  </si>
  <si>
    <t>A100162A Prijenos sredstava od nenadležnih proračuna</t>
  </si>
  <si>
    <t>A100163A Javne potrebe iznad standarda - EU PROJEKTI</t>
  </si>
  <si>
    <t>A100166A Prihod od financijske imovine - korisnici</t>
  </si>
  <si>
    <t>A100218 Financiranje deficitarnih zanimanja</t>
  </si>
  <si>
    <t>157 Javne potrebe iznad zakonskog standarda u školstvu - ostali korisnici</t>
  </si>
  <si>
    <t>A100208 KARADAR</t>
  </si>
  <si>
    <t>201 MZOS- Plaće SŠ</t>
  </si>
  <si>
    <t>A200201 MZOS- Plaće SŠ</t>
  </si>
  <si>
    <t>II POSEBNI DIO</t>
  </si>
  <si>
    <t>Otplata glavnice primljenih kredita i zajmova od međunarodnih organizacija, institucija i tijela EU te inozemnih vlada</t>
  </si>
  <si>
    <t>Ostvarenje 01.01.-31.12.2022.</t>
  </si>
  <si>
    <t>II Rebalans 2023.</t>
  </si>
  <si>
    <t>III Rebalans 2023.</t>
  </si>
  <si>
    <t>Ostvarenje 01.01.-31.12.2023.</t>
  </si>
  <si>
    <t>RAVNATELJICA:</t>
  </si>
  <si>
    <t>PREDSJEDNICA ŠKOLSKOG ODBORA:</t>
  </si>
  <si>
    <t>Snježana Erdeljac</t>
  </si>
  <si>
    <t>M.P.</t>
  </si>
  <si>
    <t>Kristinka Jurčević</t>
  </si>
  <si>
    <t>KLASA: 400-04/24-01/</t>
  </si>
  <si>
    <t>URBROJ: 2133-48-01-24-01</t>
  </si>
  <si>
    <t>Karlovac, 5.3.2024.</t>
  </si>
  <si>
    <t>Na temelju članka 37. Statuta Mješovite industrijsko-obrtnička škole Školski odbor na 
sjednici 5. 3. 2024. godine donosi PRIJEDLOG IZVJEŠTAJA O IZVRŠENJU FINANCIJSKOG PLANA ZA 2023. GODINU:</t>
  </si>
  <si>
    <t>4241 knjige</t>
  </si>
  <si>
    <t>451 Dodatna ulaganja na građevinskim 
objektima</t>
  </si>
  <si>
    <t>4511 Dodatna ulaganja na građevinskim 
objektima</t>
  </si>
  <si>
    <t>51 Pomoći</t>
  </si>
  <si>
    <t>56 Fondovi EU-a</t>
  </si>
  <si>
    <t>11 Opći prihodi i primici</t>
  </si>
  <si>
    <t>71 Namjenski primici od zaduživanja</t>
  </si>
  <si>
    <t>61 Donacije</t>
  </si>
  <si>
    <t>RASHODI</t>
  </si>
  <si>
    <t>PRIHODI</t>
  </si>
  <si>
    <t>Ostvarenje 1.1.2023.-31.12.2023.
EUR</t>
  </si>
  <si>
    <t>INDEKS 7/2</t>
  </si>
  <si>
    <t>INDEKS 7/6</t>
  </si>
  <si>
    <t>INDEKS 10/5</t>
  </si>
  <si>
    <t>INDEKS 10/9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</si>
</sst>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8B4513"/>
      <name val="Arial"/>
      <family val="2"/>
      <charset val="238"/>
    </font>
    <font>
      <sz val="1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</cellStyleXfs>
  <cellXfs count="127">
    <xf numFmtId="0" fontId="0" fillId="0" borderId="0" xfId="0"/>
    <xf numFmtId="4" fontId="19" fillId="34" borderId="14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19" fillId="33" borderId="13" xfId="0" applyFont="1" applyFill="1" applyBorder="1" applyAlignment="1">
      <alignment horizontal="left" wrapText="1" indent="1"/>
    </xf>
    <xf numFmtId="0" fontId="19" fillId="35" borderId="11" xfId="0" applyFont="1" applyFill="1" applyBorder="1" applyAlignment="1">
      <alignment horizontal="left" wrapText="1" indent="1"/>
    </xf>
    <xf numFmtId="0" fontId="19" fillId="33" borderId="14" xfId="0" applyFont="1" applyFill="1" applyBorder="1" applyAlignment="1">
      <alignment horizontal="left" wrapText="1" indent="1"/>
    </xf>
    <xf numFmtId="0" fontId="19" fillId="33" borderId="0" xfId="0" applyFont="1" applyFill="1" applyBorder="1" applyAlignment="1">
      <alignment horizontal="left" wrapText="1" indent="1"/>
    </xf>
    <xf numFmtId="0" fontId="19" fillId="35" borderId="14" xfId="0" applyFont="1" applyFill="1" applyBorder="1" applyAlignment="1">
      <alignment horizontal="left" wrapText="1" indent="1"/>
    </xf>
    <xf numFmtId="0" fontId="18" fillId="0" borderId="14" xfId="0" applyFont="1" applyBorder="1" applyAlignment="1">
      <alignment horizontal="center" vertical="center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0" xfId="0" applyNumberFormat="1" applyFont="1" applyFill="1" applyBorder="1" applyAlignment="1">
      <alignment horizontal="right" wrapText="1" indent="1"/>
    </xf>
    <xf numFmtId="4" fontId="19" fillId="35" borderId="11" xfId="0" applyNumberFormat="1" applyFont="1" applyFill="1" applyBorder="1" applyAlignment="1">
      <alignment horizontal="right" wrapText="1" indent="1"/>
    </xf>
    <xf numFmtId="0" fontId="19" fillId="34" borderId="14" xfId="0" applyFont="1" applyFill="1" applyBorder="1" applyAlignment="1">
      <alignment horizontal="left" wrapText="1" indent="1"/>
    </xf>
    <xf numFmtId="4" fontId="19" fillId="35" borderId="14" xfId="0" applyNumberFormat="1" applyFont="1" applyFill="1" applyBorder="1" applyAlignment="1">
      <alignment horizontal="right" wrapText="1" indent="1"/>
    </xf>
    <xf numFmtId="0" fontId="19" fillId="33" borderId="14" xfId="0" applyFont="1" applyFill="1" applyBorder="1" applyAlignment="1">
      <alignment horizontal="righ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0" fontId="0" fillId="0" borderId="0" xfId="0"/>
    <xf numFmtId="0" fontId="0" fillId="36" borderId="14" xfId="0" applyFill="1" applyBorder="1"/>
    <xf numFmtId="4" fontId="0" fillId="36" borderId="14" xfId="0" applyNumberFormat="1" applyFill="1" applyBorder="1"/>
    <xf numFmtId="0" fontId="0" fillId="0" borderId="14" xfId="0" applyFill="1" applyBorder="1"/>
    <xf numFmtId="0" fontId="0" fillId="0" borderId="14" xfId="0" applyBorder="1"/>
    <xf numFmtId="0" fontId="0" fillId="0" borderId="14" xfId="0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1"/>
    </xf>
    <xf numFmtId="4" fontId="20" fillId="34" borderId="14" xfId="0" applyNumberFormat="1" applyFont="1" applyFill="1" applyBorder="1" applyAlignment="1">
      <alignment horizontal="right" wrapText="1" indent="1"/>
    </xf>
    <xf numFmtId="0" fontId="24" fillId="42" borderId="14" xfId="0" quotePrefix="1" applyFont="1" applyFill="1" applyBorder="1" applyAlignment="1">
      <alignment horizontal="left" vertical="center"/>
    </xf>
    <xf numFmtId="0" fontId="24" fillId="42" borderId="14" xfId="0" applyFont="1" applyFill="1" applyBorder="1" applyAlignment="1">
      <alignment horizontal="left" vertical="center"/>
    </xf>
    <xf numFmtId="0" fontId="23" fillId="42" borderId="14" xfId="0" applyNumberFormat="1" applyFont="1" applyFill="1" applyBorder="1" applyAlignment="1" applyProtection="1">
      <alignment vertical="center" wrapText="1"/>
    </xf>
    <xf numFmtId="0" fontId="22" fillId="42" borderId="14" xfId="0" applyNumberFormat="1" applyFont="1" applyFill="1" applyBorder="1" applyAlignment="1" applyProtection="1">
      <alignment vertical="center" wrapText="1"/>
    </xf>
    <xf numFmtId="0" fontId="22" fillId="42" borderId="14" xfId="0" applyNumberFormat="1" applyFont="1" applyFill="1" applyBorder="1" applyAlignment="1" applyProtection="1">
      <alignment horizontal="left" vertical="center"/>
    </xf>
    <xf numFmtId="0" fontId="22" fillId="42" borderId="14" xfId="0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center"/>
    </xf>
    <xf numFmtId="0" fontId="24" fillId="42" borderId="14" xfId="0" quotePrefix="1" applyFont="1" applyFill="1" applyBorder="1" applyAlignment="1">
      <alignment horizontal="left" vertical="center" wrapText="1"/>
    </xf>
    <xf numFmtId="0" fontId="0" fillId="0" borderId="0" xfId="0" applyAlignment="1"/>
    <xf numFmtId="0" fontId="23" fillId="0" borderId="14" xfId="0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 wrapText="1"/>
    </xf>
    <xf numFmtId="0" fontId="23" fillId="42" borderId="14" xfId="0" quotePrefix="1" applyFont="1" applyFill="1" applyBorder="1" applyAlignment="1">
      <alignment horizontal="left" vertical="center"/>
    </xf>
    <xf numFmtId="0" fontId="23" fillId="42" borderId="14" xfId="0" applyNumberFormat="1" applyFont="1" applyFill="1" applyBorder="1" applyAlignment="1" applyProtection="1">
      <alignment horizontal="left" vertical="center" wrapText="1"/>
    </xf>
    <xf numFmtId="0" fontId="21" fillId="41" borderId="15" xfId="0" applyNumberFormat="1" applyFont="1" applyFill="1" applyBorder="1" applyAlignment="1" applyProtection="1">
      <alignment horizontal="center" vertical="center" wrapText="1"/>
    </xf>
    <xf numFmtId="0" fontId="22" fillId="42" borderId="14" xfId="0" applyNumberFormat="1" applyFont="1" applyFill="1" applyBorder="1" applyAlignment="1" applyProtection="1">
      <alignment horizontal="left" vertical="center" wrapText="1"/>
    </xf>
    <xf numFmtId="0" fontId="21" fillId="41" borderId="14" xfId="0" applyNumberFormat="1" applyFont="1" applyFill="1" applyBorder="1" applyAlignment="1" applyProtection="1">
      <alignment horizontal="center" vertical="center" wrapText="1"/>
    </xf>
    <xf numFmtId="0" fontId="23" fillId="0" borderId="14" xfId="43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27" fillId="0" borderId="0" xfId="0" applyFont="1"/>
    <xf numFmtId="0" fontId="23" fillId="42" borderId="14" xfId="0" applyNumberFormat="1" applyFont="1" applyFill="1" applyBorder="1" applyAlignment="1" applyProtection="1">
      <alignment horizontal="left" vertical="center"/>
    </xf>
    <xf numFmtId="0" fontId="23" fillId="0" borderId="14" xfId="0" applyFont="1" applyBorder="1" applyAlignment="1">
      <alignment horizontal="center"/>
    </xf>
    <xf numFmtId="0" fontId="23" fillId="0" borderId="14" xfId="42" applyFont="1" applyFill="1" applyBorder="1" applyAlignment="1">
      <alignment horizontal="left" wrapText="1"/>
    </xf>
    <xf numFmtId="0" fontId="0" fillId="0" borderId="16" xfId="0" applyBorder="1"/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left" wrapText="1" indent="1"/>
    </xf>
    <xf numFmtId="4" fontId="19" fillId="37" borderId="11" xfId="0" applyNumberFormat="1" applyFont="1" applyFill="1" applyBorder="1" applyAlignment="1">
      <alignment horizontal="right" wrapText="1" indent="1"/>
    </xf>
    <xf numFmtId="0" fontId="19" fillId="38" borderId="11" xfId="0" applyFont="1" applyFill="1" applyBorder="1" applyAlignment="1">
      <alignment horizontal="left" wrapText="1" indent="1"/>
    </xf>
    <xf numFmtId="4" fontId="19" fillId="38" borderId="11" xfId="0" applyNumberFormat="1" applyFont="1" applyFill="1" applyBorder="1" applyAlignment="1">
      <alignment horizontal="right" wrapText="1" indent="1"/>
    </xf>
    <xf numFmtId="0" fontId="20" fillId="39" borderId="11" xfId="0" applyFont="1" applyFill="1" applyBorder="1" applyAlignment="1">
      <alignment horizontal="left" wrapText="1" indent="1"/>
    </xf>
    <xf numFmtId="4" fontId="20" fillId="39" borderId="11" xfId="0" applyNumberFormat="1" applyFont="1" applyFill="1" applyBorder="1" applyAlignment="1">
      <alignment horizontal="right" wrapText="1" indent="1"/>
    </xf>
    <xf numFmtId="0" fontId="20" fillId="40" borderId="11" xfId="0" applyFont="1" applyFill="1" applyBorder="1" applyAlignment="1">
      <alignment horizontal="left" wrapText="1" indent="1"/>
    </xf>
    <xf numFmtId="4" fontId="20" fillId="40" borderId="11" xfId="0" applyNumberFormat="1" applyFont="1" applyFill="1" applyBorder="1" applyAlignment="1">
      <alignment horizontal="right" wrapText="1" indent="1"/>
    </xf>
    <xf numFmtId="0" fontId="20" fillId="39" borderId="11" xfId="0" applyFont="1" applyFill="1" applyBorder="1" applyAlignment="1">
      <alignment horizontal="right" wrapText="1" indent="1"/>
    </xf>
    <xf numFmtId="0" fontId="20" fillId="40" borderId="11" xfId="0" applyFont="1" applyFill="1" applyBorder="1" applyAlignment="1">
      <alignment horizontal="righ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left" wrapText="1" indent="1"/>
    </xf>
    <xf numFmtId="4" fontId="19" fillId="37" borderId="11" xfId="0" applyNumberFormat="1" applyFont="1" applyFill="1" applyBorder="1" applyAlignment="1">
      <alignment horizontal="right" wrapText="1" indent="1"/>
    </xf>
    <xf numFmtId="0" fontId="19" fillId="38" borderId="11" xfId="0" applyFont="1" applyFill="1" applyBorder="1" applyAlignment="1">
      <alignment horizontal="left" wrapText="1" indent="1"/>
    </xf>
    <xf numFmtId="4" fontId="19" fillId="38" borderId="11" xfId="0" applyNumberFormat="1" applyFont="1" applyFill="1" applyBorder="1" applyAlignment="1">
      <alignment horizontal="right" wrapText="1" indent="1"/>
    </xf>
    <xf numFmtId="0" fontId="19" fillId="43" borderId="11" xfId="0" applyFont="1" applyFill="1" applyBorder="1" applyAlignment="1">
      <alignment horizontal="left" wrapText="1" indent="1"/>
    </xf>
    <xf numFmtId="0" fontId="19" fillId="44" borderId="11" xfId="0" applyFont="1" applyFill="1" applyBorder="1" applyAlignment="1">
      <alignment horizontal="left" wrapText="1" indent="1"/>
    </xf>
    <xf numFmtId="0" fontId="26" fillId="45" borderId="11" xfId="0" applyFont="1" applyFill="1" applyBorder="1" applyAlignment="1">
      <alignment horizontal="left" wrapText="1" indent="1"/>
    </xf>
    <xf numFmtId="0" fontId="20" fillId="40" borderId="11" xfId="0" applyFont="1" applyFill="1" applyBorder="1" applyAlignment="1">
      <alignment horizontal="left" wrapText="1" indent="1"/>
    </xf>
    <xf numFmtId="4" fontId="20" fillId="40" borderId="11" xfId="0" applyNumberFormat="1" applyFont="1" applyFill="1" applyBorder="1" applyAlignment="1">
      <alignment horizontal="right" wrapText="1" indent="1"/>
    </xf>
    <xf numFmtId="0" fontId="20" fillId="44" borderId="11" xfId="0" applyFont="1" applyFill="1" applyBorder="1" applyAlignment="1">
      <alignment horizontal="left" wrapText="1" indent="1"/>
    </xf>
    <xf numFmtId="0" fontId="19" fillId="33" borderId="11" xfId="0" applyFont="1" applyFill="1" applyBorder="1" applyAlignment="1">
      <alignment horizontal="right" wrapText="1" indent="1"/>
    </xf>
    <xf numFmtId="2" fontId="0" fillId="0" borderId="14" xfId="0" applyNumberFormat="1" applyBorder="1"/>
    <xf numFmtId="0" fontId="19" fillId="33" borderId="17" xfId="0" applyFont="1" applyFill="1" applyBorder="1" applyAlignment="1">
      <alignment horizontal="left" wrapText="1" indent="1"/>
    </xf>
    <xf numFmtId="4" fontId="19" fillId="33" borderId="17" xfId="0" applyNumberFormat="1" applyFont="1" applyFill="1" applyBorder="1" applyAlignment="1">
      <alignment horizontal="right" wrapText="1" indent="1"/>
    </xf>
    <xf numFmtId="0" fontId="19" fillId="33" borderId="17" xfId="0" applyFont="1" applyFill="1" applyBorder="1" applyAlignment="1">
      <alignment horizontal="right" wrapText="1" indent="1"/>
    </xf>
    <xf numFmtId="0" fontId="19" fillId="33" borderId="18" xfId="0" applyFont="1" applyFill="1" applyBorder="1" applyAlignment="1">
      <alignment horizontal="right" wrapText="1" indent="1"/>
    </xf>
    <xf numFmtId="0" fontId="19" fillId="33" borderId="19" xfId="0" applyFont="1" applyFill="1" applyBorder="1" applyAlignment="1">
      <alignment horizontal="right" wrapText="1" indent="1"/>
    </xf>
    <xf numFmtId="4" fontId="20" fillId="34" borderId="19" xfId="0" applyNumberFormat="1" applyFont="1" applyFill="1" applyBorder="1" applyAlignment="1">
      <alignment horizontal="right" wrapText="1" indent="1"/>
    </xf>
    <xf numFmtId="0" fontId="18" fillId="0" borderId="20" xfId="0" applyFont="1" applyBorder="1" applyAlignment="1">
      <alignment horizontal="center" vertical="center" wrapText="1" indent="1"/>
    </xf>
    <xf numFmtId="4" fontId="19" fillId="33" borderId="14" xfId="0" applyNumberFormat="1" applyFont="1" applyFill="1" applyBorder="1" applyAlignment="1">
      <alignment horizontal="right" wrapText="1" indent="1"/>
    </xf>
    <xf numFmtId="4" fontId="20" fillId="40" borderId="11" xfId="0" applyNumberFormat="1" applyFont="1" applyFill="1" applyBorder="1" applyAlignment="1">
      <alignment horizontal="left" wrapText="1" indent="1"/>
    </xf>
    <xf numFmtId="0" fontId="19" fillId="46" borderId="11" xfId="0" applyFont="1" applyFill="1" applyBorder="1" applyAlignment="1">
      <alignment horizontal="left" wrapText="1" indent="1"/>
    </xf>
    <xf numFmtId="4" fontId="19" fillId="46" borderId="11" xfId="0" applyNumberFormat="1" applyFont="1" applyFill="1" applyBorder="1" applyAlignment="1">
      <alignment horizontal="right" wrapText="1" indent="1"/>
    </xf>
    <xf numFmtId="0" fontId="19" fillId="46" borderId="13" xfId="0" applyFont="1" applyFill="1" applyBorder="1" applyAlignment="1">
      <alignment horizontal="left" wrapText="1" indent="1"/>
    </xf>
    <xf numFmtId="4" fontId="19" fillId="46" borderId="13" xfId="0" applyNumberFormat="1" applyFont="1" applyFill="1" applyBorder="1" applyAlignment="1">
      <alignment horizontal="right" wrapText="1" indent="1"/>
    </xf>
    <xf numFmtId="0" fontId="19" fillId="46" borderId="11" xfId="0" applyFont="1" applyFill="1" applyBorder="1" applyAlignment="1">
      <alignment horizontal="right" wrapText="1" indent="1"/>
    </xf>
    <xf numFmtId="0" fontId="19" fillId="46" borderId="17" xfId="0" applyFont="1" applyFill="1" applyBorder="1" applyAlignment="1">
      <alignment horizontal="right" wrapText="1" indent="1"/>
    </xf>
    <xf numFmtId="4" fontId="19" fillId="46" borderId="14" xfId="0" applyNumberFormat="1" applyFont="1" applyFill="1" applyBorder="1" applyAlignment="1">
      <alignment horizontal="right" wrapText="1" indent="1"/>
    </xf>
    <xf numFmtId="4" fontId="19" fillId="46" borderId="17" xfId="0" applyNumberFormat="1" applyFont="1" applyFill="1" applyBorder="1" applyAlignment="1">
      <alignment horizontal="right" wrapText="1" indent="1"/>
    </xf>
    <xf numFmtId="4" fontId="0" fillId="0" borderId="0" xfId="0" applyNumberFormat="1"/>
    <xf numFmtId="4" fontId="19" fillId="33" borderId="11" xfId="0" applyNumberFormat="1" applyFont="1" applyFill="1" applyBorder="1" applyAlignment="1">
      <alignment wrapText="1"/>
    </xf>
    <xf numFmtId="4" fontId="19" fillId="37" borderId="11" xfId="0" applyNumberFormat="1" applyFont="1" applyFill="1" applyBorder="1" applyAlignment="1">
      <alignment wrapText="1"/>
    </xf>
    <xf numFmtId="4" fontId="19" fillId="38" borderId="11" xfId="0" applyNumberFormat="1" applyFont="1" applyFill="1" applyBorder="1" applyAlignment="1">
      <alignment wrapText="1"/>
    </xf>
    <xf numFmtId="4" fontId="19" fillId="43" borderId="11" xfId="0" applyNumberFormat="1" applyFont="1" applyFill="1" applyBorder="1" applyAlignment="1">
      <alignment wrapText="1"/>
    </xf>
    <xf numFmtId="4" fontId="19" fillId="44" borderId="11" xfId="0" applyNumberFormat="1" applyFont="1" applyFill="1" applyBorder="1" applyAlignment="1">
      <alignment wrapText="1"/>
    </xf>
    <xf numFmtId="4" fontId="26" fillId="45" borderId="11" xfId="0" applyNumberFormat="1" applyFont="1" applyFill="1" applyBorder="1" applyAlignment="1">
      <alignment wrapText="1"/>
    </xf>
    <xf numFmtId="4" fontId="20" fillId="40" borderId="11" xfId="0" applyNumberFormat="1" applyFont="1" applyFill="1" applyBorder="1" applyAlignment="1">
      <alignment wrapText="1"/>
    </xf>
    <xf numFmtId="4" fontId="20" fillId="44" borderId="11" xfId="0" applyNumberFormat="1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4" fontId="19" fillId="33" borderId="13" xfId="0" applyNumberFormat="1" applyFont="1" applyFill="1" applyBorder="1" applyAlignment="1">
      <alignment wrapTex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4" fontId="20" fillId="39" borderId="11" xfId="0" applyNumberFormat="1" applyFont="1" applyFill="1" applyBorder="1" applyAlignment="1">
      <alignment horizontal="right" wrapText="1" indent="1"/>
    </xf>
    <xf numFmtId="4" fontId="20" fillId="40" borderId="11" xfId="0" applyNumberFormat="1" applyFont="1" applyFill="1" applyBorder="1" applyAlignment="1">
      <alignment horizontal="right" wrapText="1" indent="1"/>
    </xf>
    <xf numFmtId="0" fontId="20" fillId="39" borderId="11" xfId="0" applyFont="1" applyFill="1" applyBorder="1" applyAlignment="1">
      <alignment horizontal="right" wrapText="1" indent="1"/>
    </xf>
    <xf numFmtId="0" fontId="20" fillId="40" borderId="11" xfId="0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left" wrapText="1" indent="1"/>
    </xf>
    <xf numFmtId="0" fontId="19" fillId="33" borderId="11" xfId="0" applyFont="1" applyFill="1" applyBorder="1" applyAlignment="1">
      <alignment horizontal="left" wrapText="1" indent="1"/>
    </xf>
    <xf numFmtId="0" fontId="0" fillId="0" borderId="0" xfId="0"/>
    <xf numFmtId="0" fontId="19" fillId="33" borderId="11" xfId="0" applyFont="1" applyFill="1" applyBorder="1" applyAlignment="1">
      <alignment horizontal="left" wrapText="1" inden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19" fillId="33" borderId="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 inden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16" fontId="21" fillId="41" borderId="15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4" fontId="19" fillId="33" borderId="11" xfId="0" applyNumberFormat="1" applyFont="1" applyFill="1" applyBorder="1" applyAlignment="1">
      <alignment horizontal="left" wrapText="1" indent="1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Obično_List6" xfId="43"/>
    <cellStyle name="Obično_List9" xfId="42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A33" sqref="A33"/>
    </sheetView>
  </sheetViews>
  <sheetFormatPr defaultRowHeight="15"/>
  <cols>
    <col min="1" max="1" width="37.140625" customWidth="1"/>
    <col min="2" max="2" width="18.140625" customWidth="1"/>
    <col min="3" max="3" width="18" customWidth="1"/>
    <col min="4" max="4" width="17.85546875" customWidth="1"/>
    <col min="5" max="5" width="17.85546875" style="15" customWidth="1"/>
    <col min="6" max="7" width="18" customWidth="1"/>
  </cols>
  <sheetData>
    <row r="1" spans="1:7" ht="30.75" customHeight="1">
      <c r="A1" s="119" t="s">
        <v>219</v>
      </c>
      <c r="B1" s="120"/>
      <c r="C1" s="120"/>
      <c r="D1" s="120"/>
      <c r="E1" s="120"/>
      <c r="F1" s="120"/>
      <c r="G1" s="120"/>
    </row>
    <row r="2" spans="1:7" s="15" customFormat="1">
      <c r="C2" s="15" t="s">
        <v>24</v>
      </c>
    </row>
    <row r="3" spans="1:7" s="15" customFormat="1" ht="15.75" thickBot="1"/>
    <row r="4" spans="1:7" ht="51.75" thickBot="1">
      <c r="A4" s="16" t="s">
        <v>0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19</v>
      </c>
      <c r="G4" s="16" t="s">
        <v>18</v>
      </c>
    </row>
    <row r="5" spans="1:7">
      <c r="A5" s="17" t="s">
        <v>1</v>
      </c>
      <c r="B5" s="17"/>
      <c r="C5" s="17"/>
      <c r="D5" s="17"/>
      <c r="E5" s="17"/>
      <c r="F5" s="17"/>
      <c r="G5" s="17"/>
    </row>
    <row r="6" spans="1:7">
      <c r="A6" s="17" t="s">
        <v>2</v>
      </c>
      <c r="B6" s="18">
        <v>1404844.45</v>
      </c>
      <c r="C6" s="18">
        <v>1259919</v>
      </c>
      <c r="D6" s="18">
        <v>1416916.46</v>
      </c>
      <c r="E6" s="18">
        <v>1502908.52</v>
      </c>
      <c r="F6" s="18">
        <v>1476420.13</v>
      </c>
      <c r="G6" s="18">
        <v>1451346.92</v>
      </c>
    </row>
    <row r="7" spans="1:7" ht="26.25">
      <c r="A7" s="17" t="s">
        <v>3</v>
      </c>
      <c r="B7" s="19">
        <v>96.93</v>
      </c>
      <c r="C7" s="19">
        <v>100</v>
      </c>
      <c r="D7" s="19">
        <v>93.26</v>
      </c>
      <c r="E7" s="19">
        <v>3093.26</v>
      </c>
      <c r="F7" s="19">
        <v>161.58000000000001</v>
      </c>
      <c r="G7" s="19">
        <v>111.16</v>
      </c>
    </row>
    <row r="8" spans="1:7">
      <c r="A8" s="17" t="s">
        <v>4</v>
      </c>
      <c r="B8" s="18">
        <v>1265694.53</v>
      </c>
      <c r="C8" s="18">
        <v>1286099</v>
      </c>
      <c r="D8" s="18">
        <v>1452126.49</v>
      </c>
      <c r="E8" s="18">
        <v>1536968.55</v>
      </c>
      <c r="F8" s="18">
        <v>1513330.16</v>
      </c>
      <c r="G8" s="18">
        <v>1448373.99</v>
      </c>
    </row>
    <row r="9" spans="1:7" ht="26.25">
      <c r="A9" s="17" t="s">
        <v>5</v>
      </c>
      <c r="B9" s="18">
        <v>110584.56</v>
      </c>
      <c r="C9" s="18">
        <v>56572</v>
      </c>
      <c r="D9" s="18">
        <v>57666.68</v>
      </c>
      <c r="E9" s="18">
        <v>61816.68</v>
      </c>
      <c r="F9" s="18">
        <v>56035</v>
      </c>
      <c r="G9" s="18">
        <v>4868.9799999999996</v>
      </c>
    </row>
    <row r="10" spans="1:7">
      <c r="A10" s="17" t="s">
        <v>6</v>
      </c>
      <c r="B10" s="18">
        <v>28662.29</v>
      </c>
      <c r="C10" s="18">
        <v>-82652</v>
      </c>
      <c r="D10" s="18">
        <v>-92783.45</v>
      </c>
      <c r="E10" s="18">
        <v>-92783.45</v>
      </c>
      <c r="F10" s="18">
        <v>-92783.45</v>
      </c>
      <c r="G10" s="18">
        <v>-1784.89</v>
      </c>
    </row>
    <row r="11" spans="1:7" s="15" customFormat="1">
      <c r="A11" s="17"/>
      <c r="B11" s="18"/>
      <c r="C11" s="18"/>
      <c r="D11" s="18"/>
      <c r="E11" s="18"/>
      <c r="F11" s="18"/>
      <c r="G11" s="18"/>
    </row>
    <row r="12" spans="1:7" s="15" customFormat="1">
      <c r="A12" s="17" t="s">
        <v>20</v>
      </c>
      <c r="B12" s="18"/>
      <c r="C12" s="18"/>
      <c r="D12" s="18"/>
      <c r="E12" s="18"/>
      <c r="F12" s="18"/>
      <c r="G12" s="18"/>
    </row>
    <row r="13" spans="1:7" s="15" customFormat="1" ht="26.25">
      <c r="A13" s="17" t="s">
        <v>21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s="15" customFormat="1" ht="26.25">
      <c r="A14" s="17" t="s">
        <v>22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s="15" customFormat="1">
      <c r="A15" s="17" t="s">
        <v>23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s="15" customFormat="1">
      <c r="A16" s="17"/>
      <c r="B16" s="18"/>
      <c r="C16" s="18"/>
      <c r="D16" s="18"/>
      <c r="E16" s="18"/>
      <c r="F16" s="18"/>
      <c r="G16" s="18"/>
    </row>
    <row r="17" spans="1:7">
      <c r="A17" s="17" t="s">
        <v>7</v>
      </c>
      <c r="B17" s="17"/>
      <c r="C17" s="17"/>
      <c r="D17" s="17"/>
      <c r="E17" s="17"/>
      <c r="F17" s="17"/>
      <c r="G17" s="17"/>
    </row>
    <row r="18" spans="1:7">
      <c r="A18" s="17" t="s">
        <v>8</v>
      </c>
      <c r="B18" s="18">
        <v>1404941.38</v>
      </c>
      <c r="C18" s="18">
        <v>1260019</v>
      </c>
      <c r="D18" s="18">
        <v>1417009.72</v>
      </c>
      <c r="E18" s="18">
        <v>1506001.78</v>
      </c>
      <c r="F18" s="18">
        <v>1476581.71</v>
      </c>
      <c r="G18" s="18">
        <v>1451458.08</v>
      </c>
    </row>
    <row r="19" spans="1:7">
      <c r="A19" s="17" t="s">
        <v>9</v>
      </c>
      <c r="B19" s="18">
        <v>1376279.09</v>
      </c>
      <c r="C19" s="18">
        <v>1342671</v>
      </c>
      <c r="D19" s="18">
        <v>1509793.17</v>
      </c>
      <c r="E19" s="18">
        <v>1598785.23</v>
      </c>
      <c r="F19" s="18">
        <v>1569365.16</v>
      </c>
      <c r="G19" s="18">
        <v>1453242.97</v>
      </c>
    </row>
    <row r="20" spans="1:7">
      <c r="A20" s="17" t="s">
        <v>10</v>
      </c>
      <c r="B20" s="18">
        <v>28662.29</v>
      </c>
      <c r="C20" s="18">
        <v>-82652</v>
      </c>
      <c r="D20" s="18">
        <v>-92783.45</v>
      </c>
      <c r="E20" s="18">
        <v>-91783.45</v>
      </c>
      <c r="F20" s="18">
        <v>-92783.45</v>
      </c>
      <c r="G20" s="18">
        <v>-1784.89</v>
      </c>
    </row>
    <row r="21" spans="1:7" s="15" customFormat="1">
      <c r="A21" s="17"/>
      <c r="B21" s="18"/>
      <c r="C21" s="18"/>
      <c r="D21" s="18"/>
      <c r="E21" s="18"/>
      <c r="F21" s="18"/>
      <c r="G21" s="18"/>
    </row>
    <row r="22" spans="1:7" ht="26.25">
      <c r="A22" s="17" t="s">
        <v>11</v>
      </c>
      <c r="B22" s="17"/>
      <c r="C22" s="17"/>
      <c r="D22" s="17"/>
      <c r="E22" s="17"/>
      <c r="F22" s="17"/>
      <c r="G22" s="17"/>
    </row>
    <row r="23" spans="1:7" ht="26.25">
      <c r="A23" s="17" t="s">
        <v>12</v>
      </c>
      <c r="B23" s="17"/>
      <c r="C23" s="18">
        <v>82652</v>
      </c>
      <c r="D23" s="18">
        <v>92783.45</v>
      </c>
      <c r="E23" s="18">
        <v>92783.45</v>
      </c>
      <c r="F23" s="18">
        <v>92783.45</v>
      </c>
      <c r="G23" s="17"/>
    </row>
    <row r="24" spans="1:7">
      <c r="A24" s="17" t="s">
        <v>13</v>
      </c>
      <c r="B24" s="18">
        <v>28662.29</v>
      </c>
      <c r="C24" s="17"/>
      <c r="D24" s="17"/>
      <c r="E24" s="17"/>
      <c r="F24" s="17"/>
      <c r="G24" s="18">
        <v>-1784.89</v>
      </c>
    </row>
    <row r="27" spans="1:7">
      <c r="A27" s="65" t="s">
        <v>216</v>
      </c>
      <c r="B27" s="65"/>
      <c r="C27" s="65" t="s">
        <v>211</v>
      </c>
      <c r="D27" s="65"/>
      <c r="E27" s="65" t="s">
        <v>212</v>
      </c>
      <c r="F27" s="65"/>
    </row>
    <row r="28" spans="1:7">
      <c r="A28" s="65" t="s">
        <v>217</v>
      </c>
      <c r="B28" s="65"/>
      <c r="C28" s="65" t="s">
        <v>213</v>
      </c>
      <c r="D28" s="65" t="s">
        <v>214</v>
      </c>
      <c r="E28" s="65" t="s">
        <v>215</v>
      </c>
      <c r="F28" s="65"/>
    </row>
    <row r="29" spans="1:7">
      <c r="A29" s="46" t="s">
        <v>218</v>
      </c>
      <c r="B29" s="65"/>
      <c r="C29" s="65"/>
      <c r="D29" s="65"/>
      <c r="E29" s="65"/>
      <c r="F29" s="65"/>
    </row>
    <row r="30" spans="1:7">
      <c r="A30" s="65"/>
      <c r="B30" s="65"/>
      <c r="C30" s="50"/>
      <c r="D30" s="65"/>
      <c r="E30" s="50"/>
      <c r="F30" s="6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workbookViewId="0">
      <selection activeCell="F1" sqref="F1:F1048576"/>
    </sheetView>
  </sheetViews>
  <sheetFormatPr defaultRowHeight="15"/>
  <cols>
    <col min="1" max="1" width="35.85546875" customWidth="1"/>
    <col min="2" max="2" width="13.85546875" customWidth="1"/>
    <col min="3" max="3" width="12.85546875" customWidth="1"/>
    <col min="4" max="4" width="13.5703125" customWidth="1"/>
    <col min="5" max="5" width="13.140625" customWidth="1"/>
    <col min="6" max="6" width="12.5703125" customWidth="1"/>
    <col min="7" max="7" width="18" customWidth="1"/>
    <col min="8" max="8" width="12.28515625" customWidth="1"/>
    <col min="9" max="9" width="9.5703125" customWidth="1"/>
  </cols>
  <sheetData>
    <row r="1" spans="1:9" s="117" customFormat="1"/>
    <row r="2" spans="1:9" s="117" customFormat="1"/>
    <row r="3" spans="1:9" ht="15.75" thickBot="1"/>
    <row r="4" spans="1:9" ht="51">
      <c r="A4" s="87" t="s">
        <v>0</v>
      </c>
      <c r="B4" s="87" t="s">
        <v>14</v>
      </c>
      <c r="C4" s="87" t="s">
        <v>15</v>
      </c>
      <c r="D4" s="87" t="s">
        <v>16</v>
      </c>
      <c r="E4" s="87" t="s">
        <v>17</v>
      </c>
      <c r="F4" s="87" t="s">
        <v>19</v>
      </c>
      <c r="G4" s="87" t="s">
        <v>18</v>
      </c>
      <c r="H4" s="87" t="s">
        <v>231</v>
      </c>
      <c r="I4" s="87" t="s">
        <v>232</v>
      </c>
    </row>
    <row r="5" spans="1:9">
      <c r="A5" s="5" t="s">
        <v>1</v>
      </c>
      <c r="B5" s="24"/>
      <c r="C5" s="24"/>
      <c r="D5" s="24"/>
      <c r="E5" s="24"/>
      <c r="F5" s="24"/>
      <c r="G5" s="24"/>
      <c r="H5" s="24"/>
      <c r="I5" s="24"/>
    </row>
    <row r="6" spans="1:9" s="117" customFormat="1">
      <c r="A6" s="5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</row>
    <row r="7" spans="1:9" s="117" customFormat="1">
      <c r="A7" s="12" t="s">
        <v>229</v>
      </c>
      <c r="B7" s="24"/>
      <c r="C7" s="24"/>
      <c r="D7" s="24"/>
      <c r="E7" s="24"/>
      <c r="F7" s="24"/>
      <c r="G7" s="24"/>
      <c r="H7" s="24"/>
      <c r="I7" s="24"/>
    </row>
    <row r="8" spans="1:9" s="117" customFormat="1">
      <c r="A8" s="5"/>
      <c r="B8" s="24"/>
      <c r="C8" s="24"/>
      <c r="D8" s="24"/>
      <c r="E8" s="24"/>
      <c r="F8" s="24"/>
      <c r="G8" s="24"/>
      <c r="H8" s="24"/>
      <c r="I8" s="24"/>
    </row>
    <row r="9" spans="1:9">
      <c r="A9" s="3" t="s">
        <v>2</v>
      </c>
      <c r="B9" s="108">
        <v>1404844.45</v>
      </c>
      <c r="C9" s="108">
        <v>1259919</v>
      </c>
      <c r="D9" s="108">
        <v>1416916.46</v>
      </c>
      <c r="E9" s="108">
        <v>1502908.52</v>
      </c>
      <c r="F9" s="108">
        <v>1476420.13</v>
      </c>
      <c r="G9" s="108">
        <v>1451346.92</v>
      </c>
      <c r="H9" s="108">
        <f>SUM(G9/B9*100)</f>
        <v>103.3101508142058</v>
      </c>
      <c r="I9" s="108">
        <f>SUM(G9/F9*100)</f>
        <v>98.30175642484636</v>
      </c>
    </row>
    <row r="10" spans="1:9" ht="26.25">
      <c r="A10" s="115" t="s">
        <v>25</v>
      </c>
      <c r="B10" s="99">
        <v>1176981.22</v>
      </c>
      <c r="C10" s="99">
        <v>1109050</v>
      </c>
      <c r="D10" s="99">
        <v>1248510.53</v>
      </c>
      <c r="E10" s="99">
        <v>1332281.53</v>
      </c>
      <c r="F10" s="99">
        <v>1333911.18</v>
      </c>
      <c r="G10" s="99">
        <v>1315822.55</v>
      </c>
      <c r="H10" s="99">
        <f t="shared" ref="H10:H74" si="0">SUM(G10/B10*100)</f>
        <v>111.79639297898059</v>
      </c>
      <c r="I10" s="99">
        <f t="shared" ref="I10:I75" si="1">SUM(G10/F10*100)</f>
        <v>98.643940445869873</v>
      </c>
    </row>
    <row r="11" spans="1:9" ht="26.25">
      <c r="A11" s="115" t="s">
        <v>121</v>
      </c>
      <c r="B11" s="99">
        <v>6382.66</v>
      </c>
      <c r="C11" s="99">
        <v>12550</v>
      </c>
      <c r="D11" s="99">
        <v>13510.53</v>
      </c>
      <c r="E11" s="99">
        <v>13857.53</v>
      </c>
      <c r="F11" s="99">
        <v>7387.18</v>
      </c>
      <c r="G11" s="99">
        <v>6948.22</v>
      </c>
      <c r="H11" s="99">
        <f t="shared" si="0"/>
        <v>108.86088245339718</v>
      </c>
      <c r="I11" s="99">
        <f t="shared" si="1"/>
        <v>94.057813671793568</v>
      </c>
    </row>
    <row r="12" spans="1:9">
      <c r="A12" s="115" t="s">
        <v>223</v>
      </c>
      <c r="B12" s="99">
        <v>1088942.45</v>
      </c>
      <c r="C12" s="99">
        <v>1080000</v>
      </c>
      <c r="D12" s="99">
        <v>1215000</v>
      </c>
      <c r="E12" s="99">
        <v>1244000</v>
      </c>
      <c r="F12" s="99">
        <v>1252100</v>
      </c>
      <c r="G12" s="99">
        <v>1238116.1299999999</v>
      </c>
      <c r="H12" s="99">
        <f t="shared" si="0"/>
        <v>113.69894983890103</v>
      </c>
      <c r="I12" s="99">
        <f t="shared" si="1"/>
        <v>98.883166679977634</v>
      </c>
    </row>
    <row r="13" spans="1:9" ht="26.25">
      <c r="A13" s="115" t="s">
        <v>122</v>
      </c>
      <c r="B13" s="99">
        <v>1088942.45</v>
      </c>
      <c r="C13" s="99">
        <v>1080000</v>
      </c>
      <c r="D13" s="99">
        <v>1215000</v>
      </c>
      <c r="E13" s="99">
        <v>1244000</v>
      </c>
      <c r="F13" s="99">
        <v>1252100</v>
      </c>
      <c r="G13" s="99">
        <v>1238116.1299999999</v>
      </c>
      <c r="H13" s="99">
        <f t="shared" si="0"/>
        <v>113.69894983890103</v>
      </c>
      <c r="I13" s="99">
        <f t="shared" si="1"/>
        <v>98.883166679977634</v>
      </c>
    </row>
    <row r="14" spans="1:9">
      <c r="A14" s="115" t="s">
        <v>224</v>
      </c>
      <c r="B14" s="99">
        <v>81656.11</v>
      </c>
      <c r="C14" s="99">
        <v>16500</v>
      </c>
      <c r="D14" s="99">
        <v>20000</v>
      </c>
      <c r="E14" s="99">
        <v>74424</v>
      </c>
      <c r="F14" s="99">
        <v>74424</v>
      </c>
      <c r="G14" s="99">
        <v>70758.2</v>
      </c>
      <c r="H14" s="99">
        <f t="shared" si="0"/>
        <v>86.653895219843307</v>
      </c>
      <c r="I14" s="99">
        <f t="shared" si="1"/>
        <v>95.074438353219392</v>
      </c>
    </row>
    <row r="15" spans="1:9">
      <c r="A15" s="115" t="s">
        <v>123</v>
      </c>
      <c r="B15" s="99">
        <v>81656.11</v>
      </c>
      <c r="C15" s="99">
        <v>16500</v>
      </c>
      <c r="D15" s="99">
        <v>20000</v>
      </c>
      <c r="E15" s="99">
        <v>74424</v>
      </c>
      <c r="F15" s="99">
        <v>74424</v>
      </c>
      <c r="G15" s="99">
        <v>70758.2</v>
      </c>
      <c r="H15" s="99">
        <f t="shared" si="0"/>
        <v>86.653895219843307</v>
      </c>
      <c r="I15" s="99">
        <f t="shared" si="1"/>
        <v>95.074438353219392</v>
      </c>
    </row>
    <row r="16" spans="1:9">
      <c r="A16" s="115" t="s">
        <v>31</v>
      </c>
      <c r="B16" s="107">
        <v>1.1499999999999999</v>
      </c>
      <c r="C16" s="107">
        <v>3</v>
      </c>
      <c r="D16" s="107">
        <v>50</v>
      </c>
      <c r="E16" s="107">
        <v>50</v>
      </c>
      <c r="F16" s="107">
        <v>51.79</v>
      </c>
      <c r="G16" s="107">
        <v>51.79</v>
      </c>
      <c r="H16" s="99">
        <f t="shared" si="0"/>
        <v>4503.4782608695659</v>
      </c>
      <c r="I16" s="99">
        <f t="shared" si="1"/>
        <v>100</v>
      </c>
    </row>
    <row r="17" spans="1:9">
      <c r="A17" s="115" t="s">
        <v>225</v>
      </c>
      <c r="B17" s="107">
        <v>1.1499999999999999</v>
      </c>
      <c r="C17" s="107">
        <v>3</v>
      </c>
      <c r="D17" s="107">
        <v>50</v>
      </c>
      <c r="E17" s="107">
        <v>50</v>
      </c>
      <c r="F17" s="107">
        <v>51.79</v>
      </c>
      <c r="G17" s="107">
        <v>51.79</v>
      </c>
      <c r="H17" s="99">
        <f t="shared" si="0"/>
        <v>4503.4782608695659</v>
      </c>
      <c r="I17" s="99">
        <f t="shared" si="1"/>
        <v>100</v>
      </c>
    </row>
    <row r="18" spans="1:9" ht="26.25">
      <c r="A18" s="115" t="s">
        <v>124</v>
      </c>
      <c r="B18" s="107">
        <v>1.1499999999999999</v>
      </c>
      <c r="C18" s="107">
        <v>3</v>
      </c>
      <c r="D18" s="107">
        <v>50</v>
      </c>
      <c r="E18" s="107">
        <v>50</v>
      </c>
      <c r="F18" s="107">
        <v>51.79</v>
      </c>
      <c r="G18" s="107">
        <v>51.79</v>
      </c>
      <c r="H18" s="99">
        <f t="shared" si="0"/>
        <v>4503.4782608695659</v>
      </c>
      <c r="I18" s="99">
        <f t="shared" si="1"/>
        <v>100</v>
      </c>
    </row>
    <row r="19" spans="1:9" ht="39">
      <c r="A19" s="115" t="s">
        <v>34</v>
      </c>
      <c r="B19" s="99">
        <v>3750.07</v>
      </c>
      <c r="C19" s="99">
        <v>6000</v>
      </c>
      <c r="D19" s="99">
        <v>6401.55</v>
      </c>
      <c r="E19" s="99">
        <v>7951.55</v>
      </c>
      <c r="F19" s="99">
        <v>7896.55</v>
      </c>
      <c r="G19" s="99">
        <v>6949.1</v>
      </c>
      <c r="H19" s="99">
        <f t="shared" si="0"/>
        <v>185.30587429034657</v>
      </c>
      <c r="I19" s="99">
        <f t="shared" si="1"/>
        <v>88.001722271118396</v>
      </c>
    </row>
    <row r="20" spans="1:9" ht="26.25">
      <c r="A20" s="115" t="s">
        <v>125</v>
      </c>
      <c r="B20" s="99">
        <v>3750.07</v>
      </c>
      <c r="C20" s="99">
        <v>6000</v>
      </c>
      <c r="D20" s="99">
        <v>6401.55</v>
      </c>
      <c r="E20" s="99">
        <v>7951.55</v>
      </c>
      <c r="F20" s="99">
        <v>7351.55</v>
      </c>
      <c r="G20" s="99">
        <v>6404.1</v>
      </c>
      <c r="H20" s="99">
        <f t="shared" si="0"/>
        <v>170.77281224083819</v>
      </c>
      <c r="I20" s="99">
        <f t="shared" si="1"/>
        <v>87.11224163611756</v>
      </c>
    </row>
    <row r="21" spans="1:9">
      <c r="A21" s="115" t="s">
        <v>226</v>
      </c>
      <c r="B21" s="107"/>
      <c r="C21" s="107"/>
      <c r="D21" s="107"/>
      <c r="E21" s="107"/>
      <c r="F21" s="107">
        <v>545</v>
      </c>
      <c r="G21" s="107">
        <v>545</v>
      </c>
      <c r="H21" s="99"/>
      <c r="I21" s="99">
        <f t="shared" si="1"/>
        <v>100</v>
      </c>
    </row>
    <row r="22" spans="1:9" ht="26.25">
      <c r="A22" s="115" t="s">
        <v>126</v>
      </c>
      <c r="B22" s="107"/>
      <c r="C22" s="107"/>
      <c r="D22" s="107"/>
      <c r="E22" s="107"/>
      <c r="F22" s="107">
        <v>545</v>
      </c>
      <c r="G22" s="107">
        <v>545</v>
      </c>
      <c r="H22" s="99"/>
      <c r="I22" s="99">
        <f t="shared" si="1"/>
        <v>100</v>
      </c>
    </row>
    <row r="23" spans="1:9" ht="39">
      <c r="A23" s="115" t="s">
        <v>37</v>
      </c>
      <c r="B23" s="99">
        <v>10978.9</v>
      </c>
      <c r="C23" s="99">
        <v>11400</v>
      </c>
      <c r="D23" s="99">
        <v>16608.38</v>
      </c>
      <c r="E23" s="99">
        <v>18608.38</v>
      </c>
      <c r="F23" s="99">
        <v>12739.38</v>
      </c>
      <c r="G23" s="99">
        <v>9367.6</v>
      </c>
      <c r="H23" s="99">
        <f t="shared" si="0"/>
        <v>85.323666305367567</v>
      </c>
      <c r="I23" s="99">
        <f t="shared" si="1"/>
        <v>73.53262089677834</v>
      </c>
    </row>
    <row r="24" spans="1:9">
      <c r="A24" s="115" t="s">
        <v>127</v>
      </c>
      <c r="B24" s="99">
        <v>9108.1</v>
      </c>
      <c r="C24" s="99">
        <v>1400</v>
      </c>
      <c r="D24" s="99">
        <v>6323.03</v>
      </c>
      <c r="E24" s="99">
        <v>8323.0300000000007</v>
      </c>
      <c r="F24" s="99">
        <v>8323.0300000000007</v>
      </c>
      <c r="G24" s="99">
        <v>8550.7099999999991</v>
      </c>
      <c r="H24" s="99">
        <f t="shared" si="0"/>
        <v>93.880282386008034</v>
      </c>
      <c r="I24" s="99">
        <f t="shared" si="1"/>
        <v>102.73554222440625</v>
      </c>
    </row>
    <row r="25" spans="1:9">
      <c r="A25" s="115" t="s">
        <v>227</v>
      </c>
      <c r="B25" s="99">
        <v>1870.8</v>
      </c>
      <c r="C25" s="99">
        <v>10000</v>
      </c>
      <c r="D25" s="99">
        <v>10285.35</v>
      </c>
      <c r="E25" s="99">
        <v>10285.35</v>
      </c>
      <c r="F25" s="99">
        <v>4416.3500000000004</v>
      </c>
      <c r="G25" s="107">
        <v>816.89</v>
      </c>
      <c r="H25" s="99">
        <f t="shared" si="0"/>
        <v>43.665276886893309</v>
      </c>
      <c r="I25" s="99">
        <f t="shared" si="1"/>
        <v>18.496948837841202</v>
      </c>
    </row>
    <row r="26" spans="1:9">
      <c r="A26" s="115" t="s">
        <v>128</v>
      </c>
      <c r="B26" s="99">
        <v>1870.8</v>
      </c>
      <c r="C26" s="99">
        <v>10000</v>
      </c>
      <c r="D26" s="99">
        <v>10285.35</v>
      </c>
      <c r="E26" s="99">
        <v>10285.35</v>
      </c>
      <c r="F26" s="99">
        <v>4416.3500000000004</v>
      </c>
      <c r="G26" s="107">
        <v>816.89</v>
      </c>
      <c r="H26" s="99">
        <f t="shared" si="0"/>
        <v>43.665276886893309</v>
      </c>
      <c r="I26" s="99">
        <f t="shared" si="1"/>
        <v>18.496948837841202</v>
      </c>
    </row>
    <row r="27" spans="1:9" ht="26.25">
      <c r="A27" s="115" t="s">
        <v>44</v>
      </c>
      <c r="B27" s="99">
        <v>213133.11</v>
      </c>
      <c r="C27" s="99">
        <v>133466</v>
      </c>
      <c r="D27" s="99">
        <v>145346</v>
      </c>
      <c r="E27" s="99">
        <v>144017.06</v>
      </c>
      <c r="F27" s="99">
        <v>121821.23</v>
      </c>
      <c r="G27" s="99">
        <v>119155.88</v>
      </c>
      <c r="H27" s="99">
        <f t="shared" si="0"/>
        <v>55.906789892945305</v>
      </c>
      <c r="I27" s="99">
        <f t="shared" si="1"/>
        <v>97.812080866364596</v>
      </c>
    </row>
    <row r="28" spans="1:9">
      <c r="A28" s="115" t="s">
        <v>129</v>
      </c>
      <c r="B28" s="99">
        <v>10060.6</v>
      </c>
      <c r="C28" s="99">
        <v>3366</v>
      </c>
      <c r="D28" s="99">
        <v>15366</v>
      </c>
      <c r="E28" s="99">
        <v>16037.06</v>
      </c>
      <c r="F28" s="99">
        <v>9091.23</v>
      </c>
      <c r="G28" s="99">
        <v>8941.24</v>
      </c>
      <c r="H28" s="99">
        <f t="shared" si="0"/>
        <v>88.873824622785918</v>
      </c>
      <c r="I28" s="99">
        <f t="shared" si="1"/>
        <v>98.350168239061162</v>
      </c>
    </row>
    <row r="29" spans="1:9">
      <c r="A29" s="115" t="s">
        <v>130</v>
      </c>
      <c r="B29" s="99">
        <v>203072.51</v>
      </c>
      <c r="C29" s="99">
        <v>130100</v>
      </c>
      <c r="D29" s="99">
        <v>129980</v>
      </c>
      <c r="E29" s="99">
        <v>127980</v>
      </c>
      <c r="F29" s="99">
        <v>112730</v>
      </c>
      <c r="G29" s="99">
        <v>110214.64</v>
      </c>
      <c r="H29" s="99">
        <f t="shared" si="0"/>
        <v>54.273540027648245</v>
      </c>
      <c r="I29" s="99">
        <f t="shared" si="1"/>
        <v>97.768686241461893</v>
      </c>
    </row>
    <row r="30" spans="1:9" ht="26.25">
      <c r="A30" s="115" t="s">
        <v>3</v>
      </c>
      <c r="B30" s="107">
        <v>96.93</v>
      </c>
      <c r="C30" s="107">
        <v>100</v>
      </c>
      <c r="D30" s="107">
        <v>93.26</v>
      </c>
      <c r="E30" s="99">
        <v>3093.26</v>
      </c>
      <c r="F30" s="107">
        <v>161.58000000000001</v>
      </c>
      <c r="G30" s="107">
        <v>111.16</v>
      </c>
      <c r="H30" s="99">
        <f t="shared" si="0"/>
        <v>114.68069741050242</v>
      </c>
      <c r="I30" s="99">
        <f t="shared" si="1"/>
        <v>68.795643025126864</v>
      </c>
    </row>
    <row r="31" spans="1:9" ht="26.25">
      <c r="A31" s="115" t="s">
        <v>48</v>
      </c>
      <c r="B31" s="107">
        <v>96.93</v>
      </c>
      <c r="C31" s="107">
        <v>100</v>
      </c>
      <c r="D31" s="107">
        <v>93.26</v>
      </c>
      <c r="E31" s="99">
        <v>3093.26</v>
      </c>
      <c r="F31" s="107">
        <v>161.58000000000001</v>
      </c>
      <c r="G31" s="107">
        <v>111.16</v>
      </c>
      <c r="H31" s="99">
        <f t="shared" si="0"/>
        <v>114.68069741050242</v>
      </c>
      <c r="I31" s="99">
        <f t="shared" si="1"/>
        <v>68.795643025126864</v>
      </c>
    </row>
    <row r="32" spans="1:9">
      <c r="A32" s="115" t="s">
        <v>226</v>
      </c>
      <c r="B32" s="107">
        <v>96.93</v>
      </c>
      <c r="C32" s="107">
        <v>100</v>
      </c>
      <c r="D32" s="107">
        <v>93.26</v>
      </c>
      <c r="E32" s="99">
        <v>3093.26</v>
      </c>
      <c r="F32" s="107">
        <v>161.58000000000001</v>
      </c>
      <c r="G32" s="107">
        <v>111.16</v>
      </c>
      <c r="H32" s="99">
        <f t="shared" si="0"/>
        <v>114.68069741050242</v>
      </c>
      <c r="I32" s="99">
        <f t="shared" si="1"/>
        <v>68.795643025126864</v>
      </c>
    </row>
    <row r="33" spans="1:9" ht="26.25">
      <c r="A33" s="115" t="s">
        <v>126</v>
      </c>
      <c r="B33" s="107">
        <v>96.93</v>
      </c>
      <c r="C33" s="107">
        <v>100</v>
      </c>
      <c r="D33" s="107">
        <v>93.26</v>
      </c>
      <c r="E33" s="99">
        <v>3093.26</v>
      </c>
      <c r="F33" s="107">
        <v>161.58000000000001</v>
      </c>
      <c r="G33" s="107">
        <v>111.16</v>
      </c>
      <c r="H33" s="99">
        <f t="shared" si="0"/>
        <v>114.68069741050242</v>
      </c>
      <c r="I33" s="99">
        <f t="shared" si="1"/>
        <v>68.795643025126864</v>
      </c>
    </row>
    <row r="34" spans="1:9">
      <c r="A34" s="12" t="s">
        <v>51</v>
      </c>
      <c r="B34" s="1">
        <v>1404941.38</v>
      </c>
      <c r="C34" s="1">
        <v>1260019</v>
      </c>
      <c r="D34" s="1">
        <v>1417009.72</v>
      </c>
      <c r="E34" s="1">
        <v>1506001.78</v>
      </c>
      <c r="F34" s="1">
        <v>1476581.71</v>
      </c>
      <c r="G34" s="1">
        <v>1451458.08</v>
      </c>
      <c r="H34" s="12">
        <f t="shared" si="0"/>
        <v>103.31093529325759</v>
      </c>
      <c r="I34" s="1">
        <f t="shared" si="1"/>
        <v>98.298527617547165</v>
      </c>
    </row>
    <row r="35" spans="1:9" s="117" customFormat="1">
      <c r="A35" s="5"/>
      <c r="B35" s="88"/>
      <c r="C35" s="88"/>
      <c r="D35" s="88"/>
      <c r="E35" s="88"/>
      <c r="F35" s="88"/>
      <c r="G35" s="88"/>
      <c r="H35" s="88"/>
      <c r="I35" s="88"/>
    </row>
    <row r="36" spans="1:9" s="117" customFormat="1">
      <c r="A36" s="7" t="s">
        <v>228</v>
      </c>
      <c r="B36" s="88"/>
      <c r="C36" s="88"/>
      <c r="D36" s="88"/>
      <c r="E36" s="88"/>
      <c r="F36" s="88"/>
      <c r="G36" s="88"/>
      <c r="H36" s="88"/>
      <c r="I36" s="88"/>
    </row>
    <row r="37" spans="1:9">
      <c r="A37" s="24"/>
      <c r="B37" s="24"/>
      <c r="C37" s="24"/>
      <c r="D37" s="24"/>
      <c r="E37" s="24"/>
      <c r="F37" s="24"/>
      <c r="G37" s="24"/>
      <c r="H37" s="24"/>
      <c r="I37" s="24"/>
    </row>
    <row r="38" spans="1:9">
      <c r="A38" s="3" t="s">
        <v>4</v>
      </c>
      <c r="B38" s="108">
        <v>1265694.53</v>
      </c>
      <c r="C38" s="108">
        <v>1286099</v>
      </c>
      <c r="D38" s="108">
        <v>1452126.49</v>
      </c>
      <c r="E38" s="108">
        <v>1536968.55</v>
      </c>
      <c r="F38" s="108">
        <v>1513330.16</v>
      </c>
      <c r="G38" s="108">
        <v>1448373.99</v>
      </c>
      <c r="H38" s="108">
        <f t="shared" si="0"/>
        <v>114.43313972447997</v>
      </c>
      <c r="I38" s="108">
        <f t="shared" si="1"/>
        <v>95.707733069960099</v>
      </c>
    </row>
    <row r="39" spans="1:9">
      <c r="A39" s="116" t="s">
        <v>52</v>
      </c>
      <c r="B39" s="99">
        <v>1083230.04</v>
      </c>
      <c r="C39" s="99">
        <v>1067200</v>
      </c>
      <c r="D39" s="99">
        <v>1202435</v>
      </c>
      <c r="E39" s="99">
        <v>1231782</v>
      </c>
      <c r="F39" s="99">
        <v>1245945</v>
      </c>
      <c r="G39" s="99">
        <v>1232286.04</v>
      </c>
      <c r="H39" s="99">
        <f t="shared" si="0"/>
        <v>113.76032740007838</v>
      </c>
      <c r="I39" s="99">
        <f t="shared" si="1"/>
        <v>98.903726890031265</v>
      </c>
    </row>
    <row r="40" spans="1:9">
      <c r="A40" s="116" t="s">
        <v>127</v>
      </c>
      <c r="B40" s="107">
        <v>769.79</v>
      </c>
      <c r="C40" s="107">
        <v>850</v>
      </c>
      <c r="D40" s="107">
        <v>850</v>
      </c>
      <c r="E40" s="107">
        <v>850</v>
      </c>
      <c r="F40" s="107">
        <v>600</v>
      </c>
      <c r="G40" s="107">
        <v>600</v>
      </c>
      <c r="H40" s="99">
        <f t="shared" si="0"/>
        <v>77.943335195313011</v>
      </c>
      <c r="I40" s="99">
        <f t="shared" si="1"/>
        <v>100</v>
      </c>
    </row>
    <row r="41" spans="1:9" ht="26.25">
      <c r="A41" s="116" t="s">
        <v>121</v>
      </c>
      <c r="B41" s="99">
        <v>1349.59</v>
      </c>
      <c r="C41" s="107">
        <v>350</v>
      </c>
      <c r="D41" s="107">
        <v>585</v>
      </c>
      <c r="E41" s="107">
        <v>932</v>
      </c>
      <c r="F41" s="107">
        <v>345</v>
      </c>
      <c r="G41" s="107">
        <v>172.01</v>
      </c>
      <c r="H41" s="99">
        <f t="shared" si="0"/>
        <v>12.745352292177625</v>
      </c>
      <c r="I41" s="99">
        <f t="shared" si="1"/>
        <v>49.857971014492755</v>
      </c>
    </row>
    <row r="42" spans="1:9">
      <c r="A42" s="116" t="s">
        <v>223</v>
      </c>
      <c r="B42" s="99">
        <v>1081110.6599999999</v>
      </c>
      <c r="C42" s="99">
        <v>1066000</v>
      </c>
      <c r="D42" s="99">
        <v>1201000</v>
      </c>
      <c r="E42" s="99">
        <v>1230000</v>
      </c>
      <c r="F42" s="99">
        <v>1245000</v>
      </c>
      <c r="G42" s="99">
        <v>1231514.03</v>
      </c>
      <c r="H42" s="99">
        <f t="shared" si="0"/>
        <v>113.91193108760949</v>
      </c>
      <c r="I42" s="99">
        <f t="shared" si="1"/>
        <v>98.916789558232935</v>
      </c>
    </row>
    <row r="43" spans="1:9" ht="26.25">
      <c r="A43" s="116" t="s">
        <v>122</v>
      </c>
      <c r="B43" s="99">
        <v>1081110.6599999999</v>
      </c>
      <c r="C43" s="99">
        <v>1066000</v>
      </c>
      <c r="D43" s="99">
        <v>1201000</v>
      </c>
      <c r="E43" s="99">
        <v>1230000</v>
      </c>
      <c r="F43" s="99">
        <v>1245000</v>
      </c>
      <c r="G43" s="99">
        <v>1231514.03</v>
      </c>
      <c r="H43" s="99">
        <f t="shared" si="0"/>
        <v>113.91193108760949</v>
      </c>
      <c r="I43" s="99">
        <f t="shared" si="1"/>
        <v>98.916789558232935</v>
      </c>
    </row>
    <row r="44" spans="1:9">
      <c r="A44" s="116" t="s">
        <v>60</v>
      </c>
      <c r="B44" s="99">
        <v>177578.06</v>
      </c>
      <c r="C44" s="99">
        <v>210666</v>
      </c>
      <c r="D44" s="99">
        <v>240148.62</v>
      </c>
      <c r="E44" s="99">
        <v>294843.68</v>
      </c>
      <c r="F44" s="99">
        <v>261906.79</v>
      </c>
      <c r="G44" s="99">
        <v>211236.95</v>
      </c>
      <c r="H44" s="99">
        <f t="shared" si="0"/>
        <v>118.95441925652304</v>
      </c>
      <c r="I44" s="99">
        <f t="shared" si="1"/>
        <v>80.653483630569482</v>
      </c>
    </row>
    <row r="45" spans="1:9">
      <c r="A45" s="116" t="s">
        <v>129</v>
      </c>
      <c r="B45" s="99">
        <v>9675.6</v>
      </c>
      <c r="C45" s="99">
        <v>1366</v>
      </c>
      <c r="D45" s="99">
        <v>13366</v>
      </c>
      <c r="E45" s="99">
        <v>13787.06</v>
      </c>
      <c r="F45" s="99">
        <v>7657.52</v>
      </c>
      <c r="G45" s="99">
        <v>7654.22</v>
      </c>
      <c r="H45" s="99">
        <f t="shared" si="0"/>
        <v>79.10847906073009</v>
      </c>
      <c r="I45" s="99">
        <f t="shared" si="1"/>
        <v>99.956905107658883</v>
      </c>
    </row>
    <row r="46" spans="1:9">
      <c r="A46" s="116" t="s">
        <v>127</v>
      </c>
      <c r="B46" s="99">
        <v>13464.21</v>
      </c>
      <c r="C46" s="99">
        <v>3600</v>
      </c>
      <c r="D46" s="99">
        <v>3800</v>
      </c>
      <c r="E46" s="99">
        <v>4100</v>
      </c>
      <c r="F46" s="99">
        <v>4500</v>
      </c>
      <c r="G46" s="99">
        <v>1873.35</v>
      </c>
      <c r="H46" s="99">
        <f t="shared" si="0"/>
        <v>13.913553041730633</v>
      </c>
      <c r="I46" s="99">
        <f t="shared" si="1"/>
        <v>41.63</v>
      </c>
    </row>
    <row r="47" spans="1:9">
      <c r="A47" s="116" t="s">
        <v>130</v>
      </c>
      <c r="B47" s="99">
        <v>106943.7</v>
      </c>
      <c r="C47" s="99">
        <v>129500</v>
      </c>
      <c r="D47" s="99">
        <v>129400</v>
      </c>
      <c r="E47" s="99">
        <v>127450</v>
      </c>
      <c r="F47" s="99">
        <v>112250</v>
      </c>
      <c r="G47" s="99">
        <v>112248.71</v>
      </c>
      <c r="H47" s="99">
        <f t="shared" si="0"/>
        <v>104.96056336184367</v>
      </c>
      <c r="I47" s="99">
        <f t="shared" si="1"/>
        <v>99.998850779510036</v>
      </c>
    </row>
    <row r="48" spans="1:9" ht="26.25">
      <c r="A48" s="116" t="s">
        <v>125</v>
      </c>
      <c r="B48" s="99">
        <v>3776.61</v>
      </c>
      <c r="C48" s="99">
        <v>6000</v>
      </c>
      <c r="D48" s="99">
        <v>6300</v>
      </c>
      <c r="E48" s="99">
        <v>7800</v>
      </c>
      <c r="F48" s="99">
        <v>7300</v>
      </c>
      <c r="G48" s="99">
        <v>6264.54</v>
      </c>
      <c r="H48" s="99">
        <f t="shared" si="0"/>
        <v>165.8773344348503</v>
      </c>
      <c r="I48" s="99">
        <f t="shared" si="1"/>
        <v>85.815616438356173</v>
      </c>
    </row>
    <row r="49" spans="1:9" ht="26.25">
      <c r="A49" s="116" t="s">
        <v>121</v>
      </c>
      <c r="B49" s="99">
        <v>3225.87</v>
      </c>
      <c r="C49" s="99">
        <v>5900</v>
      </c>
      <c r="D49" s="99">
        <v>5000</v>
      </c>
      <c r="E49" s="99">
        <v>5000</v>
      </c>
      <c r="F49" s="107">
        <v>916.65</v>
      </c>
      <c r="G49" s="107">
        <v>916.65</v>
      </c>
      <c r="H49" s="99">
        <f t="shared" si="0"/>
        <v>28.415590212872804</v>
      </c>
      <c r="I49" s="99">
        <f t="shared" si="1"/>
        <v>100</v>
      </c>
    </row>
    <row r="50" spans="1:9">
      <c r="A50" s="116" t="s">
        <v>223</v>
      </c>
      <c r="B50" s="99">
        <v>3763.93</v>
      </c>
      <c r="C50" s="99">
        <v>10000</v>
      </c>
      <c r="D50" s="99">
        <v>10000</v>
      </c>
      <c r="E50" s="99">
        <v>10000</v>
      </c>
      <c r="F50" s="99">
        <v>5000</v>
      </c>
      <c r="G50" s="99">
        <v>3699.34</v>
      </c>
      <c r="H50" s="99">
        <f t="shared" si="0"/>
        <v>98.283974462861963</v>
      </c>
      <c r="I50" s="99">
        <f t="shared" si="1"/>
        <v>73.986800000000002</v>
      </c>
    </row>
    <row r="51" spans="1:9" ht="26.25">
      <c r="A51" s="116" t="s">
        <v>122</v>
      </c>
      <c r="B51" s="99">
        <v>3763.93</v>
      </c>
      <c r="C51" s="99">
        <v>10000</v>
      </c>
      <c r="D51" s="99">
        <v>10000</v>
      </c>
      <c r="E51" s="99">
        <v>10000</v>
      </c>
      <c r="F51" s="99">
        <v>5000</v>
      </c>
      <c r="G51" s="99">
        <v>3699.34</v>
      </c>
      <c r="H51" s="99">
        <f t="shared" si="0"/>
        <v>98.283974462861963</v>
      </c>
      <c r="I51" s="99">
        <f t="shared" si="1"/>
        <v>73.986800000000002</v>
      </c>
    </row>
    <row r="52" spans="1:9">
      <c r="A52" s="116" t="s">
        <v>224</v>
      </c>
      <c r="B52" s="99">
        <v>35535.599999999999</v>
      </c>
      <c r="C52" s="99">
        <v>49500</v>
      </c>
      <c r="D52" s="99">
        <v>67182.62</v>
      </c>
      <c r="E52" s="99">
        <v>121606.62</v>
      </c>
      <c r="F52" s="99">
        <v>121606.62</v>
      </c>
      <c r="G52" s="99">
        <v>77504.25</v>
      </c>
      <c r="H52" s="99">
        <f t="shared" si="0"/>
        <v>218.10311349745044</v>
      </c>
      <c r="I52" s="99">
        <f t="shared" si="1"/>
        <v>63.733577991066603</v>
      </c>
    </row>
    <row r="53" spans="1:9">
      <c r="A53" s="116" t="s">
        <v>123</v>
      </c>
      <c r="B53" s="99">
        <v>35535.599999999999</v>
      </c>
      <c r="C53" s="99">
        <v>49500</v>
      </c>
      <c r="D53" s="99">
        <v>67182.62</v>
      </c>
      <c r="E53" s="99">
        <v>121606.62</v>
      </c>
      <c r="F53" s="99">
        <v>121606.62</v>
      </c>
      <c r="G53" s="99">
        <v>77504.25</v>
      </c>
      <c r="H53" s="99">
        <f t="shared" si="0"/>
        <v>218.10311349745044</v>
      </c>
      <c r="I53" s="99">
        <f t="shared" si="1"/>
        <v>63.733577991066603</v>
      </c>
    </row>
    <row r="54" spans="1:9">
      <c r="A54" s="116" t="s">
        <v>227</v>
      </c>
      <c r="B54" s="99">
        <v>1192.54</v>
      </c>
      <c r="C54" s="99">
        <v>4800</v>
      </c>
      <c r="D54" s="99">
        <v>5100</v>
      </c>
      <c r="E54" s="99">
        <v>5100</v>
      </c>
      <c r="F54" s="99">
        <v>2131</v>
      </c>
      <c r="G54" s="107">
        <v>530.89</v>
      </c>
      <c r="H54" s="99">
        <f t="shared" si="0"/>
        <v>44.517584315830078</v>
      </c>
      <c r="I54" s="99">
        <f t="shared" si="1"/>
        <v>24.912717034256218</v>
      </c>
    </row>
    <row r="55" spans="1:9">
      <c r="A55" s="116" t="s">
        <v>128</v>
      </c>
      <c r="B55" s="99">
        <v>1192.54</v>
      </c>
      <c r="C55" s="99">
        <v>4800</v>
      </c>
      <c r="D55" s="99">
        <v>5100</v>
      </c>
      <c r="E55" s="99">
        <v>5100</v>
      </c>
      <c r="F55" s="99">
        <v>2131</v>
      </c>
      <c r="G55" s="107">
        <v>530.89</v>
      </c>
      <c r="H55" s="99">
        <f t="shared" si="0"/>
        <v>44.517584315830078</v>
      </c>
      <c r="I55" s="99">
        <f t="shared" si="1"/>
        <v>24.912717034256218</v>
      </c>
    </row>
    <row r="56" spans="1:9">
      <c r="A56" s="116" t="s">
        <v>226</v>
      </c>
      <c r="B56" s="107"/>
      <c r="C56" s="107"/>
      <c r="D56" s="107"/>
      <c r="E56" s="107"/>
      <c r="F56" s="107">
        <v>545</v>
      </c>
      <c r="G56" s="107">
        <v>545</v>
      </c>
      <c r="H56" s="99"/>
      <c r="I56" s="99">
        <f t="shared" si="1"/>
        <v>100</v>
      </c>
    </row>
    <row r="57" spans="1:9" ht="26.25">
      <c r="A57" s="116" t="s">
        <v>126</v>
      </c>
      <c r="B57" s="107"/>
      <c r="C57" s="107"/>
      <c r="D57" s="107"/>
      <c r="E57" s="107"/>
      <c r="F57" s="107">
        <v>545</v>
      </c>
      <c r="G57" s="107">
        <v>545</v>
      </c>
      <c r="H57" s="99"/>
      <c r="I57" s="99">
        <f t="shared" si="1"/>
        <v>100</v>
      </c>
    </row>
    <row r="58" spans="1:9">
      <c r="A58" s="116" t="s">
        <v>92</v>
      </c>
      <c r="B58" s="99">
        <v>3450.33</v>
      </c>
      <c r="C58" s="99">
        <v>4653</v>
      </c>
      <c r="D58" s="99">
        <v>4681.1499999999996</v>
      </c>
      <c r="E58" s="99">
        <v>4631.1499999999996</v>
      </c>
      <c r="F58" s="99">
        <v>2682.94</v>
      </c>
      <c r="G58" s="99">
        <v>2554.6999999999998</v>
      </c>
      <c r="H58" s="99">
        <f t="shared" si="0"/>
        <v>74.042193065590823</v>
      </c>
      <c r="I58" s="99">
        <f t="shared" si="1"/>
        <v>95.22016891917076</v>
      </c>
    </row>
    <row r="59" spans="1:9">
      <c r="A59" s="116" t="s">
        <v>127</v>
      </c>
      <c r="B59" s="107">
        <v>119.34</v>
      </c>
      <c r="C59" s="107">
        <v>50</v>
      </c>
      <c r="D59" s="107">
        <v>50</v>
      </c>
      <c r="E59" s="107">
        <v>50</v>
      </c>
      <c r="F59" s="107">
        <v>50</v>
      </c>
      <c r="G59" s="107">
        <v>1.02</v>
      </c>
      <c r="H59" s="99">
        <f t="shared" si="0"/>
        <v>0.85470085470085466</v>
      </c>
      <c r="I59" s="99">
        <f t="shared" si="1"/>
        <v>2.04</v>
      </c>
    </row>
    <row r="60" spans="1:9">
      <c r="A60" s="116" t="s">
        <v>130</v>
      </c>
      <c r="B60" s="107">
        <v>437.99</v>
      </c>
      <c r="C60" s="107">
        <v>600</v>
      </c>
      <c r="D60" s="107">
        <v>580</v>
      </c>
      <c r="E60" s="107">
        <v>530</v>
      </c>
      <c r="F60" s="107">
        <v>480</v>
      </c>
      <c r="G60" s="107">
        <v>480</v>
      </c>
      <c r="H60" s="99">
        <f t="shared" si="0"/>
        <v>109.59154318591749</v>
      </c>
      <c r="I60" s="99">
        <f t="shared" si="1"/>
        <v>100</v>
      </c>
    </row>
    <row r="61" spans="1:9">
      <c r="A61" s="116" t="s">
        <v>225</v>
      </c>
      <c r="B61" s="107"/>
      <c r="C61" s="107">
        <v>3</v>
      </c>
      <c r="D61" s="107">
        <v>51.15</v>
      </c>
      <c r="E61" s="107">
        <v>51.15</v>
      </c>
      <c r="F61" s="107">
        <v>52.94</v>
      </c>
      <c r="G61" s="107">
        <v>39.86</v>
      </c>
      <c r="H61" s="99"/>
      <c r="I61" s="99">
        <f t="shared" si="1"/>
        <v>75.292784284095205</v>
      </c>
    </row>
    <row r="62" spans="1:9" ht="26.25">
      <c r="A62" s="116" t="s">
        <v>124</v>
      </c>
      <c r="B62" s="107"/>
      <c r="C62" s="107">
        <v>3</v>
      </c>
      <c r="D62" s="107">
        <v>51.15</v>
      </c>
      <c r="E62" s="107">
        <v>51.15</v>
      </c>
      <c r="F62" s="107">
        <v>52.94</v>
      </c>
      <c r="G62" s="107">
        <v>39.86</v>
      </c>
      <c r="H62" s="99"/>
      <c r="I62" s="99">
        <f t="shared" si="1"/>
        <v>75.292784284095205</v>
      </c>
    </row>
    <row r="63" spans="1:9">
      <c r="A63" s="116" t="s">
        <v>223</v>
      </c>
      <c r="B63" s="99">
        <v>2893</v>
      </c>
      <c r="C63" s="99">
        <v>4000</v>
      </c>
      <c r="D63" s="99">
        <v>4000</v>
      </c>
      <c r="E63" s="99">
        <v>4000</v>
      </c>
      <c r="F63" s="99">
        <v>2100</v>
      </c>
      <c r="G63" s="99">
        <v>2033.82</v>
      </c>
      <c r="H63" s="99">
        <f t="shared" si="0"/>
        <v>70.30141721396474</v>
      </c>
      <c r="I63" s="99">
        <f t="shared" si="1"/>
        <v>96.848571428571432</v>
      </c>
    </row>
    <row r="64" spans="1:9" ht="26.25">
      <c r="A64" s="116" t="s">
        <v>122</v>
      </c>
      <c r="B64" s="99">
        <v>2893</v>
      </c>
      <c r="C64" s="99">
        <v>4000</v>
      </c>
      <c r="D64" s="99">
        <v>4000</v>
      </c>
      <c r="E64" s="99">
        <v>4000</v>
      </c>
      <c r="F64" s="99">
        <v>2100</v>
      </c>
      <c r="G64" s="99">
        <v>2033.82</v>
      </c>
      <c r="H64" s="99">
        <f t="shared" si="0"/>
        <v>70.30141721396474</v>
      </c>
      <c r="I64" s="99">
        <f t="shared" si="1"/>
        <v>96.848571428571432</v>
      </c>
    </row>
    <row r="65" spans="1:9" ht="26.25">
      <c r="A65" s="116" t="s">
        <v>97</v>
      </c>
      <c r="B65" s="99">
        <v>1436.1</v>
      </c>
      <c r="C65" s="99">
        <v>3580</v>
      </c>
      <c r="D65" s="99">
        <v>4050</v>
      </c>
      <c r="E65" s="99">
        <v>4900</v>
      </c>
      <c r="F65" s="99">
        <v>1983.71</v>
      </c>
      <c r="G65" s="99">
        <v>1484.58</v>
      </c>
      <c r="H65" s="99">
        <f t="shared" si="0"/>
        <v>103.37580948401921</v>
      </c>
      <c r="I65" s="99">
        <f t="shared" si="1"/>
        <v>74.83856007178467</v>
      </c>
    </row>
    <row r="66" spans="1:9">
      <c r="A66" s="116" t="s">
        <v>129</v>
      </c>
      <c r="B66" s="107">
        <v>535.91999999999996</v>
      </c>
      <c r="C66" s="99">
        <v>2000</v>
      </c>
      <c r="D66" s="99">
        <v>2000</v>
      </c>
      <c r="E66" s="99">
        <v>2000</v>
      </c>
      <c r="F66" s="99">
        <v>1183.71</v>
      </c>
      <c r="G66" s="99">
        <v>1183.71</v>
      </c>
      <c r="H66" s="99">
        <f t="shared" si="0"/>
        <v>220.87438423645324</v>
      </c>
      <c r="I66" s="99">
        <f t="shared" si="1"/>
        <v>100</v>
      </c>
    </row>
    <row r="67" spans="1:9">
      <c r="A67" s="116" t="s">
        <v>127</v>
      </c>
      <c r="B67" s="107">
        <v>150.97</v>
      </c>
      <c r="C67" s="107"/>
      <c r="D67" s="107"/>
      <c r="E67" s="107">
        <v>800</v>
      </c>
      <c r="F67" s="107">
        <v>300</v>
      </c>
      <c r="G67" s="107">
        <v>51.9</v>
      </c>
      <c r="H67" s="99">
        <f t="shared" si="0"/>
        <v>34.377690931973234</v>
      </c>
      <c r="I67" s="99">
        <f t="shared" si="1"/>
        <v>17.299999999999997</v>
      </c>
    </row>
    <row r="68" spans="1:9" ht="26.25">
      <c r="A68" s="116" t="s">
        <v>125</v>
      </c>
      <c r="B68" s="107">
        <v>13.27</v>
      </c>
      <c r="C68" s="107">
        <v>80</v>
      </c>
      <c r="D68" s="107">
        <v>150</v>
      </c>
      <c r="E68" s="107">
        <v>200</v>
      </c>
      <c r="F68" s="107">
        <v>100</v>
      </c>
      <c r="G68" s="107">
        <v>5.84</v>
      </c>
      <c r="H68" s="99">
        <f t="shared" si="0"/>
        <v>44.009042954031649</v>
      </c>
      <c r="I68" s="99">
        <f t="shared" si="1"/>
        <v>5.84</v>
      </c>
    </row>
    <row r="69" spans="1:9" ht="26.25">
      <c r="A69" s="116" t="s">
        <v>121</v>
      </c>
      <c r="B69" s="107">
        <v>72.33</v>
      </c>
      <c r="C69" s="107">
        <v>600</v>
      </c>
      <c r="D69" s="99">
        <v>1000</v>
      </c>
      <c r="E69" s="99">
        <v>1000</v>
      </c>
      <c r="F69" s="107">
        <v>200</v>
      </c>
      <c r="G69" s="107">
        <v>143.13</v>
      </c>
      <c r="H69" s="99">
        <f t="shared" si="0"/>
        <v>197.88469514724181</v>
      </c>
      <c r="I69" s="99">
        <f t="shared" si="1"/>
        <v>71.564999999999998</v>
      </c>
    </row>
    <row r="70" spans="1:9">
      <c r="A70" s="116" t="s">
        <v>227</v>
      </c>
      <c r="B70" s="107">
        <v>663.61</v>
      </c>
      <c r="C70" s="107">
        <v>900</v>
      </c>
      <c r="D70" s="107">
        <v>900</v>
      </c>
      <c r="E70" s="107">
        <v>900</v>
      </c>
      <c r="F70" s="107">
        <v>200</v>
      </c>
      <c r="G70" s="107">
        <v>100</v>
      </c>
      <c r="H70" s="99">
        <f t="shared" si="0"/>
        <v>15.069091785838069</v>
      </c>
      <c r="I70" s="99">
        <f t="shared" si="1"/>
        <v>50</v>
      </c>
    </row>
    <row r="71" spans="1:9">
      <c r="A71" s="116" t="s">
        <v>128</v>
      </c>
      <c r="B71" s="107">
        <v>663.61</v>
      </c>
      <c r="C71" s="107">
        <v>900</v>
      </c>
      <c r="D71" s="107">
        <v>900</v>
      </c>
      <c r="E71" s="107">
        <v>900</v>
      </c>
      <c r="F71" s="107">
        <v>200</v>
      </c>
      <c r="G71" s="107">
        <v>100</v>
      </c>
      <c r="H71" s="99">
        <f t="shared" si="0"/>
        <v>15.069091785838069</v>
      </c>
      <c r="I71" s="99">
        <f t="shared" si="1"/>
        <v>50</v>
      </c>
    </row>
    <row r="72" spans="1:9">
      <c r="A72" s="116" t="s">
        <v>101</v>
      </c>
      <c r="B72" s="107"/>
      <c r="C72" s="107"/>
      <c r="D72" s="107">
        <v>811.72</v>
      </c>
      <c r="E72" s="107">
        <v>811.72</v>
      </c>
      <c r="F72" s="107">
        <v>811.72</v>
      </c>
      <c r="G72" s="107">
        <v>811.72</v>
      </c>
      <c r="H72" s="99"/>
      <c r="I72" s="99">
        <f t="shared" si="1"/>
        <v>100</v>
      </c>
    </row>
    <row r="73" spans="1:9" ht="26.25">
      <c r="A73" s="116" t="s">
        <v>121</v>
      </c>
      <c r="B73" s="107"/>
      <c r="C73" s="107"/>
      <c r="D73" s="107">
        <v>811.72</v>
      </c>
      <c r="E73" s="107">
        <v>811.72</v>
      </c>
      <c r="F73" s="107">
        <v>811.72</v>
      </c>
      <c r="G73" s="107">
        <v>811.72</v>
      </c>
      <c r="H73" s="99"/>
      <c r="I73" s="99">
        <f t="shared" si="1"/>
        <v>100</v>
      </c>
    </row>
    <row r="74" spans="1:9" ht="26.25">
      <c r="A74" s="116" t="s">
        <v>5</v>
      </c>
      <c r="B74" s="99">
        <v>110584.56</v>
      </c>
      <c r="C74" s="99">
        <v>56572</v>
      </c>
      <c r="D74" s="99">
        <v>57666.68</v>
      </c>
      <c r="E74" s="99">
        <v>61816.68</v>
      </c>
      <c r="F74" s="99">
        <v>56035</v>
      </c>
      <c r="G74" s="99">
        <v>4868.9799999999996</v>
      </c>
      <c r="H74" s="99">
        <f t="shared" si="0"/>
        <v>4.4029473915707582</v>
      </c>
      <c r="I74" s="99">
        <f t="shared" si="1"/>
        <v>8.6891764076023907</v>
      </c>
    </row>
    <row r="75" spans="1:9" ht="26.25">
      <c r="A75" s="116" t="s">
        <v>104</v>
      </c>
      <c r="B75" s="107"/>
      <c r="C75" s="107"/>
      <c r="D75" s="107"/>
      <c r="E75" s="107">
        <v>250</v>
      </c>
      <c r="F75" s="107">
        <v>250</v>
      </c>
      <c r="G75" s="107">
        <v>250</v>
      </c>
      <c r="H75" s="99"/>
      <c r="I75" s="99">
        <f t="shared" si="1"/>
        <v>100</v>
      </c>
    </row>
    <row r="76" spans="1:9">
      <c r="A76" s="116" t="s">
        <v>129</v>
      </c>
      <c r="B76" s="107"/>
      <c r="C76" s="107"/>
      <c r="D76" s="107"/>
      <c r="E76" s="107">
        <v>250</v>
      </c>
      <c r="F76" s="107">
        <v>250</v>
      </c>
      <c r="G76" s="107">
        <v>250</v>
      </c>
      <c r="H76" s="99"/>
      <c r="I76" s="99">
        <f t="shared" ref="I76:I88" si="2">SUM(G76/F76*100)</f>
        <v>100</v>
      </c>
    </row>
    <row r="77" spans="1:9" ht="26.25">
      <c r="A77" s="116" t="s">
        <v>107</v>
      </c>
      <c r="B77" s="99">
        <v>110584.56</v>
      </c>
      <c r="C77" s="99">
        <v>25572</v>
      </c>
      <c r="D77" s="99">
        <v>26757</v>
      </c>
      <c r="E77" s="99">
        <v>27657</v>
      </c>
      <c r="F77" s="99">
        <v>24830</v>
      </c>
      <c r="G77" s="99">
        <v>4618.9799999999996</v>
      </c>
      <c r="H77" s="99">
        <f t="shared" ref="H77:H88" si="3">SUM(G77/B77*100)</f>
        <v>4.1768760485188894</v>
      </c>
      <c r="I77" s="99">
        <f t="shared" si="2"/>
        <v>18.602416431735801</v>
      </c>
    </row>
    <row r="78" spans="1:9">
      <c r="A78" s="116" t="s">
        <v>127</v>
      </c>
      <c r="B78" s="107">
        <v>708.53</v>
      </c>
      <c r="C78" s="99">
        <v>2200</v>
      </c>
      <c r="D78" s="99">
        <v>2300</v>
      </c>
      <c r="E78" s="99">
        <v>3200</v>
      </c>
      <c r="F78" s="99">
        <v>3550</v>
      </c>
      <c r="G78" s="99">
        <v>3010.4</v>
      </c>
      <c r="H78" s="99">
        <f t="shared" si="3"/>
        <v>424.87968046518853</v>
      </c>
      <c r="I78" s="99">
        <f t="shared" si="2"/>
        <v>84.8</v>
      </c>
    </row>
    <row r="79" spans="1:9" s="117" customFormat="1">
      <c r="A79" s="118" t="s">
        <v>130</v>
      </c>
      <c r="B79" s="107">
        <v>95294.98</v>
      </c>
      <c r="C79" s="99"/>
      <c r="D79" s="99"/>
      <c r="E79" s="99"/>
      <c r="F79" s="99"/>
      <c r="G79" s="99"/>
      <c r="H79" s="99"/>
      <c r="I79" s="99"/>
    </row>
    <row r="80" spans="1:9" ht="26.25">
      <c r="A80" s="116" t="s">
        <v>121</v>
      </c>
      <c r="B80" s="99">
        <v>14581.05</v>
      </c>
      <c r="C80" s="99">
        <v>18972</v>
      </c>
      <c r="D80" s="99">
        <v>19500</v>
      </c>
      <c r="E80" s="99">
        <v>19500</v>
      </c>
      <c r="F80" s="99">
        <v>18500</v>
      </c>
      <c r="G80" s="107">
        <v>790.63</v>
      </c>
      <c r="H80" s="99"/>
      <c r="I80" s="99">
        <f t="shared" si="2"/>
        <v>4.2736756756756753</v>
      </c>
    </row>
    <row r="81" spans="1:9">
      <c r="A81" s="116" t="s">
        <v>227</v>
      </c>
      <c r="B81" s="36"/>
      <c r="C81" s="99">
        <v>4300</v>
      </c>
      <c r="D81" s="99">
        <v>4300</v>
      </c>
      <c r="E81" s="99">
        <v>4300</v>
      </c>
      <c r="F81" s="99">
        <v>2100</v>
      </c>
      <c r="G81" s="107">
        <v>186</v>
      </c>
      <c r="H81" s="99">
        <f>SUM(G81/B80*100)</f>
        <v>1.2756282983735741</v>
      </c>
      <c r="I81" s="99">
        <f t="shared" si="2"/>
        <v>8.8571428571428559</v>
      </c>
    </row>
    <row r="82" spans="1:9">
      <c r="A82" s="116" t="s">
        <v>128</v>
      </c>
      <c r="B82" s="107"/>
      <c r="C82" s="99">
        <v>4300</v>
      </c>
      <c r="D82" s="99">
        <v>4300</v>
      </c>
      <c r="E82" s="99">
        <v>4300</v>
      </c>
      <c r="F82" s="99">
        <v>2100</v>
      </c>
      <c r="G82" s="107">
        <v>186</v>
      </c>
      <c r="H82" s="99"/>
      <c r="I82" s="99">
        <f t="shared" si="2"/>
        <v>8.8571428571428559</v>
      </c>
    </row>
    <row r="83" spans="1:9">
      <c r="A83" s="116" t="s">
        <v>226</v>
      </c>
      <c r="B83" s="107"/>
      <c r="C83" s="107">
        <v>100</v>
      </c>
      <c r="D83" s="107">
        <v>657</v>
      </c>
      <c r="E83" s="107">
        <v>657</v>
      </c>
      <c r="F83" s="107">
        <v>680</v>
      </c>
      <c r="G83" s="107">
        <v>631.95000000000005</v>
      </c>
      <c r="H83" s="99"/>
      <c r="I83" s="99">
        <f t="shared" si="2"/>
        <v>92.933823529411768</v>
      </c>
    </row>
    <row r="84" spans="1:9" ht="26.25">
      <c r="A84" s="116" t="s">
        <v>126</v>
      </c>
      <c r="B84" s="107"/>
      <c r="C84" s="107">
        <v>100</v>
      </c>
      <c r="D84" s="107">
        <v>657</v>
      </c>
      <c r="E84" s="107">
        <v>657</v>
      </c>
      <c r="F84" s="107">
        <v>680</v>
      </c>
      <c r="G84" s="107">
        <v>631.95000000000005</v>
      </c>
      <c r="H84" s="99"/>
      <c r="I84" s="99">
        <f t="shared" si="2"/>
        <v>92.933823529411768</v>
      </c>
    </row>
    <row r="85" spans="1:9" ht="26.25">
      <c r="A85" s="116" t="s">
        <v>119</v>
      </c>
      <c r="B85" s="107"/>
      <c r="C85" s="99">
        <v>31000</v>
      </c>
      <c r="D85" s="99">
        <v>30909.68</v>
      </c>
      <c r="E85" s="99">
        <v>33909.68</v>
      </c>
      <c r="F85" s="99">
        <v>30955</v>
      </c>
      <c r="G85" s="107"/>
      <c r="H85" s="99"/>
      <c r="I85" s="99">
        <f t="shared" si="2"/>
        <v>0</v>
      </c>
    </row>
    <row r="86" spans="1:9">
      <c r="A86" s="116" t="s">
        <v>226</v>
      </c>
      <c r="B86" s="107"/>
      <c r="C86" s="99">
        <v>31000</v>
      </c>
      <c r="D86" s="99">
        <v>30909.68</v>
      </c>
      <c r="E86" s="99">
        <v>33909.68</v>
      </c>
      <c r="F86" s="99">
        <v>30955</v>
      </c>
      <c r="G86" s="107"/>
      <c r="H86" s="99"/>
      <c r="I86" s="99">
        <f t="shared" si="2"/>
        <v>0</v>
      </c>
    </row>
    <row r="87" spans="1:9" ht="26.25">
      <c r="A87" s="116" t="s">
        <v>126</v>
      </c>
      <c r="B87" s="107"/>
      <c r="C87" s="99">
        <v>31000</v>
      </c>
      <c r="D87" s="99">
        <v>30909.68</v>
      </c>
      <c r="E87" s="99">
        <v>33909.68</v>
      </c>
      <c r="F87" s="99">
        <v>30955</v>
      </c>
      <c r="G87" s="107"/>
      <c r="H87" s="99"/>
      <c r="I87" s="99">
        <f t="shared" si="2"/>
        <v>0</v>
      </c>
    </row>
    <row r="88" spans="1:9">
      <c r="A88" s="7" t="s">
        <v>120</v>
      </c>
      <c r="B88" s="13">
        <v>1376279.09</v>
      </c>
      <c r="C88" s="13">
        <v>1342671</v>
      </c>
      <c r="D88" s="13">
        <v>1509793.17</v>
      </c>
      <c r="E88" s="13">
        <v>1598785.23</v>
      </c>
      <c r="F88" s="13">
        <v>1569365.16</v>
      </c>
      <c r="G88" s="13">
        <v>1453242.97</v>
      </c>
      <c r="H88" s="7">
        <f t="shared" si="3"/>
        <v>105.59217098909785</v>
      </c>
      <c r="I88" s="13">
        <f t="shared" si="2"/>
        <v>92.600690205203733</v>
      </c>
    </row>
    <row r="90" spans="1:9">
      <c r="A90" s="117" t="s">
        <v>135</v>
      </c>
      <c r="B90" s="117"/>
      <c r="C90" s="117"/>
      <c r="D90" s="117"/>
      <c r="E90" s="117"/>
      <c r="F90" s="117"/>
      <c r="G90" s="117"/>
    </row>
    <row r="91" spans="1:9">
      <c r="A91" s="12" t="s">
        <v>51</v>
      </c>
      <c r="B91" s="1">
        <v>1404941.38</v>
      </c>
      <c r="C91" s="1">
        <v>1260019</v>
      </c>
      <c r="D91" s="1">
        <v>1417009.72</v>
      </c>
      <c r="E91" s="1">
        <v>1506001.78</v>
      </c>
      <c r="F91" s="1">
        <v>1476581.71</v>
      </c>
      <c r="G91" s="1">
        <v>1451458.08</v>
      </c>
    </row>
    <row r="92" spans="1:9">
      <c r="A92" s="7" t="s">
        <v>120</v>
      </c>
      <c r="B92" s="13">
        <v>1376279.09</v>
      </c>
      <c r="C92" s="13">
        <v>1342671</v>
      </c>
      <c r="D92" s="13">
        <v>1509793.17</v>
      </c>
      <c r="E92" s="13">
        <v>1598785.23</v>
      </c>
      <c r="F92" s="13">
        <v>1569365.16</v>
      </c>
      <c r="G92" s="13">
        <v>1453242.97</v>
      </c>
    </row>
    <row r="93" spans="1:9">
      <c r="A93" s="21" t="s">
        <v>136</v>
      </c>
      <c r="B93" s="22">
        <f>SUM(B91-B92)</f>
        <v>28662.289999999804</v>
      </c>
      <c r="C93" s="22">
        <f t="shared" ref="C93:G93" si="4">SUM(C91-C92)</f>
        <v>-82652</v>
      </c>
      <c r="D93" s="22">
        <f t="shared" si="4"/>
        <v>-92783.449999999953</v>
      </c>
      <c r="E93" s="22">
        <f t="shared" si="4"/>
        <v>-92783.449999999953</v>
      </c>
      <c r="F93" s="22">
        <f t="shared" si="4"/>
        <v>-92783.449999999953</v>
      </c>
      <c r="G93" s="22">
        <f t="shared" si="4"/>
        <v>-1784.8899999998976</v>
      </c>
    </row>
    <row r="94" spans="1:9">
      <c r="A94" s="23" t="s">
        <v>137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</row>
    <row r="95" spans="1:9">
      <c r="A95" s="23" t="s">
        <v>138</v>
      </c>
      <c r="B95" s="24"/>
      <c r="C95" s="80">
        <v>120586</v>
      </c>
      <c r="D95" s="24">
        <v>130717.75999999999</v>
      </c>
      <c r="E95" s="24">
        <v>130717.75999999999</v>
      </c>
      <c r="F95" s="24">
        <v>130717.75999999999</v>
      </c>
      <c r="G95" s="24"/>
    </row>
    <row r="96" spans="1:9" ht="45">
      <c r="A96" s="25" t="s">
        <v>139</v>
      </c>
      <c r="B96" s="24"/>
      <c r="C96" s="24">
        <v>-82652</v>
      </c>
      <c r="D96" s="24">
        <v>-92783.449999999953</v>
      </c>
      <c r="E96" s="24">
        <v>-92783.449999999953</v>
      </c>
      <c r="F96" s="24">
        <v>-92783.449999999953</v>
      </c>
      <c r="G96" s="24"/>
    </row>
  </sheetData>
  <pageMargins left="0" right="0" top="0.35433070866141736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topLeftCell="A94" workbookViewId="0">
      <selection sqref="A1:I124"/>
    </sheetView>
  </sheetViews>
  <sheetFormatPr defaultRowHeight="15"/>
  <cols>
    <col min="1" max="1" width="37.140625" customWidth="1"/>
    <col min="2" max="2" width="14.85546875" customWidth="1"/>
    <col min="3" max="3" width="13.7109375" customWidth="1"/>
    <col min="4" max="4" width="14.5703125" customWidth="1"/>
    <col min="5" max="5" width="14.7109375" customWidth="1"/>
    <col min="6" max="6" width="13.42578125" customWidth="1"/>
    <col min="7" max="7" width="17.85546875" customWidth="1"/>
    <col min="8" max="8" width="9.7109375" customWidth="1"/>
    <col min="9" max="9" width="9.28515625" customWidth="1"/>
  </cols>
  <sheetData>
    <row r="1" spans="1:9">
      <c r="A1" s="65"/>
      <c r="B1" s="65" t="s">
        <v>131</v>
      </c>
      <c r="C1" s="65"/>
      <c r="D1" s="65"/>
      <c r="E1" s="65"/>
      <c r="F1" s="65"/>
      <c r="G1" s="65"/>
      <c r="H1" s="65"/>
      <c r="I1" s="65"/>
    </row>
    <row r="2" spans="1:9">
      <c r="A2" s="65"/>
      <c r="B2" s="65" t="s">
        <v>132</v>
      </c>
      <c r="C2" s="65"/>
      <c r="D2" s="65"/>
      <c r="E2" s="65"/>
      <c r="F2" s="65"/>
      <c r="G2" s="65"/>
      <c r="H2" s="65"/>
      <c r="I2" s="65"/>
    </row>
    <row r="3" spans="1:9">
      <c r="A3" s="65"/>
      <c r="B3" s="65" t="s">
        <v>133</v>
      </c>
      <c r="C3" s="65"/>
      <c r="D3" s="65"/>
      <c r="E3" s="65"/>
      <c r="F3" s="65"/>
      <c r="G3" s="65"/>
      <c r="H3" s="65"/>
      <c r="I3" s="65"/>
    </row>
    <row r="4" spans="1:9" ht="15.75" thickBot="1">
      <c r="A4" s="65"/>
      <c r="B4" s="65"/>
      <c r="C4" s="65"/>
      <c r="D4" s="65"/>
      <c r="E4" s="65"/>
      <c r="F4" s="65"/>
      <c r="G4" s="65"/>
      <c r="H4" s="65"/>
      <c r="I4" s="65"/>
    </row>
    <row r="5" spans="1:9" ht="51.75" thickBot="1">
      <c r="A5" s="66" t="s">
        <v>0</v>
      </c>
      <c r="B5" s="66" t="s">
        <v>14</v>
      </c>
      <c r="C5" s="66" t="s">
        <v>15</v>
      </c>
      <c r="D5" s="66" t="s">
        <v>16</v>
      </c>
      <c r="E5" s="66" t="s">
        <v>17</v>
      </c>
      <c r="F5" s="66" t="s">
        <v>19</v>
      </c>
      <c r="G5" s="66" t="s">
        <v>18</v>
      </c>
      <c r="H5" s="87" t="s">
        <v>231</v>
      </c>
      <c r="I5" s="87" t="s">
        <v>232</v>
      </c>
    </row>
    <row r="6" spans="1:9" s="117" customFormat="1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9</v>
      </c>
    </row>
    <row r="7" spans="1:9">
      <c r="A7" s="67" t="s">
        <v>1</v>
      </c>
      <c r="B7" s="67"/>
      <c r="C7" s="67"/>
      <c r="D7" s="67"/>
      <c r="E7" s="67"/>
      <c r="F7" s="67"/>
      <c r="G7" s="81"/>
      <c r="H7" s="5"/>
      <c r="I7" s="5"/>
    </row>
    <row r="8" spans="1:9">
      <c r="A8" s="90" t="s">
        <v>2</v>
      </c>
      <c r="B8" s="91">
        <v>1404844.45</v>
      </c>
      <c r="C8" s="91">
        <v>1259919</v>
      </c>
      <c r="D8" s="91">
        <v>1416916.46</v>
      </c>
      <c r="E8" s="91">
        <v>1502908.52</v>
      </c>
      <c r="F8" s="91">
        <v>1476420.13</v>
      </c>
      <c r="G8" s="97">
        <v>1451346.92</v>
      </c>
      <c r="H8" s="96">
        <f t="shared" ref="H8:H39" si="0">SUM(G8/B8*100)</f>
        <v>103.3101508142058</v>
      </c>
      <c r="I8" s="96">
        <f>SUM(G8/F8*100)</f>
        <v>98.30175642484636</v>
      </c>
    </row>
    <row r="9" spans="1:9" ht="26.25">
      <c r="A9" s="67" t="s">
        <v>25</v>
      </c>
      <c r="B9" s="68">
        <v>1176981.22</v>
      </c>
      <c r="C9" s="68">
        <v>1109050</v>
      </c>
      <c r="D9" s="68">
        <v>1248510.53</v>
      </c>
      <c r="E9" s="110">
        <v>1332281.53</v>
      </c>
      <c r="F9" s="68">
        <v>1333911.18</v>
      </c>
      <c r="G9" s="82">
        <v>1315822.55</v>
      </c>
      <c r="H9" s="88">
        <f t="shared" si="0"/>
        <v>111.79639297898059</v>
      </c>
      <c r="I9" s="88">
        <f t="shared" ref="I9:I39" si="1">SUM(G9/F9*100)</f>
        <v>98.643940445869873</v>
      </c>
    </row>
    <row r="10" spans="1:9" ht="26.25">
      <c r="A10" s="67" t="s">
        <v>26</v>
      </c>
      <c r="B10" s="68">
        <v>1095325.1100000001</v>
      </c>
      <c r="C10" s="67"/>
      <c r="D10" s="67"/>
      <c r="E10" s="109"/>
      <c r="F10" s="67"/>
      <c r="G10" s="82">
        <v>1245064.3500000001</v>
      </c>
      <c r="H10" s="88">
        <f t="shared" si="0"/>
        <v>113.67075753426303</v>
      </c>
      <c r="I10" s="88"/>
    </row>
    <row r="11" spans="1:9" ht="39">
      <c r="A11" s="67" t="s">
        <v>27</v>
      </c>
      <c r="B11" s="68">
        <v>1094260.6499999999</v>
      </c>
      <c r="C11" s="67"/>
      <c r="D11" s="67"/>
      <c r="E11" s="109"/>
      <c r="F11" s="67"/>
      <c r="G11" s="82">
        <v>1244273.72</v>
      </c>
      <c r="H11" s="88">
        <f t="shared" si="0"/>
        <v>113.70908019035501</v>
      </c>
      <c r="I11" s="88"/>
    </row>
    <row r="12" spans="1:9" ht="39">
      <c r="A12" s="67" t="s">
        <v>28</v>
      </c>
      <c r="B12" s="68">
        <v>1064.46</v>
      </c>
      <c r="C12" s="67"/>
      <c r="D12" s="67"/>
      <c r="E12" s="109"/>
      <c r="F12" s="67"/>
      <c r="G12" s="83">
        <v>790.63</v>
      </c>
      <c r="H12" s="88">
        <f t="shared" si="0"/>
        <v>74.275219360051096</v>
      </c>
      <c r="I12" s="88"/>
    </row>
    <row r="13" spans="1:9" ht="26.25">
      <c r="A13" s="67" t="s">
        <v>29</v>
      </c>
      <c r="B13" s="68">
        <v>81656.11</v>
      </c>
      <c r="C13" s="67"/>
      <c r="D13" s="67"/>
      <c r="E13" s="109"/>
      <c r="F13" s="67"/>
      <c r="G13" s="82">
        <v>70758.2</v>
      </c>
      <c r="H13" s="88">
        <f t="shared" si="0"/>
        <v>86.653895219843307</v>
      </c>
      <c r="I13" s="88"/>
    </row>
    <row r="14" spans="1:9" ht="39">
      <c r="A14" s="67" t="s">
        <v>30</v>
      </c>
      <c r="B14" s="68">
        <v>81656.11</v>
      </c>
      <c r="C14" s="67"/>
      <c r="D14" s="67"/>
      <c r="E14" s="109"/>
      <c r="F14" s="67"/>
      <c r="G14" s="82">
        <v>70758.2</v>
      </c>
      <c r="H14" s="88">
        <f t="shared" si="0"/>
        <v>86.653895219843307</v>
      </c>
      <c r="I14" s="88"/>
    </row>
    <row r="15" spans="1:9">
      <c r="A15" s="67" t="s">
        <v>31</v>
      </c>
      <c r="B15" s="79">
        <v>1.1499999999999999</v>
      </c>
      <c r="C15" s="79">
        <v>3</v>
      </c>
      <c r="D15" s="79">
        <v>50</v>
      </c>
      <c r="E15" s="79">
        <v>50</v>
      </c>
      <c r="F15" s="79">
        <v>51.79</v>
      </c>
      <c r="G15" s="83">
        <v>51.79</v>
      </c>
      <c r="H15" s="88">
        <f t="shared" si="0"/>
        <v>4503.4782608695659</v>
      </c>
      <c r="I15" s="88">
        <f t="shared" si="1"/>
        <v>100</v>
      </c>
    </row>
    <row r="16" spans="1:9">
      <c r="A16" s="67" t="s">
        <v>32</v>
      </c>
      <c r="B16" s="79">
        <v>1.1499999999999999</v>
      </c>
      <c r="C16" s="67"/>
      <c r="D16" s="67"/>
      <c r="E16" s="109"/>
      <c r="F16" s="67"/>
      <c r="G16" s="83">
        <v>51.79</v>
      </c>
      <c r="H16" s="88">
        <f t="shared" si="0"/>
        <v>4503.4782608695659</v>
      </c>
      <c r="I16" s="88"/>
    </row>
    <row r="17" spans="1:9" ht="26.25">
      <c r="A17" s="67" t="s">
        <v>33</v>
      </c>
      <c r="B17" s="79">
        <v>1.1499999999999999</v>
      </c>
      <c r="C17" s="67"/>
      <c r="D17" s="67"/>
      <c r="E17" s="109"/>
      <c r="F17" s="67"/>
      <c r="G17" s="83">
        <v>51.79</v>
      </c>
      <c r="H17" s="88">
        <f t="shared" si="0"/>
        <v>4503.4782608695659</v>
      </c>
      <c r="I17" s="88"/>
    </row>
    <row r="18" spans="1:9" ht="39">
      <c r="A18" s="67" t="s">
        <v>34</v>
      </c>
      <c r="B18" s="68">
        <v>3750.07</v>
      </c>
      <c r="C18" s="68">
        <v>6000</v>
      </c>
      <c r="D18" s="68">
        <v>6401.55</v>
      </c>
      <c r="E18" s="110">
        <v>7951.55</v>
      </c>
      <c r="F18" s="68">
        <v>7896.55</v>
      </c>
      <c r="G18" s="82">
        <v>6949.1</v>
      </c>
      <c r="H18" s="88">
        <f t="shared" si="0"/>
        <v>185.30587429034657</v>
      </c>
      <c r="I18" s="88">
        <f t="shared" si="1"/>
        <v>88.001722271118396</v>
      </c>
    </row>
    <row r="19" spans="1:9">
      <c r="A19" s="67" t="s">
        <v>35</v>
      </c>
      <c r="B19" s="68">
        <v>3750.07</v>
      </c>
      <c r="C19" s="67"/>
      <c r="D19" s="67"/>
      <c r="E19" s="109"/>
      <c r="F19" s="67"/>
      <c r="G19" s="82">
        <v>6949.1</v>
      </c>
      <c r="H19" s="88">
        <f t="shared" si="0"/>
        <v>185.30587429034657</v>
      </c>
      <c r="I19" s="88"/>
    </row>
    <row r="20" spans="1:9">
      <c r="A20" s="67" t="s">
        <v>36</v>
      </c>
      <c r="B20" s="68">
        <v>3750.07</v>
      </c>
      <c r="C20" s="67"/>
      <c r="D20" s="67"/>
      <c r="E20" s="109"/>
      <c r="F20" s="67"/>
      <c r="G20" s="82">
        <v>6949.1</v>
      </c>
      <c r="H20" s="88">
        <f t="shared" si="0"/>
        <v>185.30587429034657</v>
      </c>
      <c r="I20" s="88"/>
    </row>
    <row r="21" spans="1:9" ht="39">
      <c r="A21" s="67" t="s">
        <v>34</v>
      </c>
      <c r="B21" s="68">
        <v>0</v>
      </c>
      <c r="C21" s="68">
        <v>0</v>
      </c>
      <c r="D21" s="68">
        <v>0</v>
      </c>
      <c r="E21" s="110">
        <v>0</v>
      </c>
      <c r="F21" s="68">
        <v>545</v>
      </c>
      <c r="G21" s="82">
        <v>545</v>
      </c>
      <c r="H21" s="88"/>
      <c r="I21" s="88">
        <f t="shared" si="1"/>
        <v>100</v>
      </c>
    </row>
    <row r="22" spans="1:9">
      <c r="A22" s="67" t="s">
        <v>35</v>
      </c>
      <c r="B22" s="68">
        <v>0</v>
      </c>
      <c r="C22" s="68">
        <v>0</v>
      </c>
      <c r="D22" s="68">
        <v>0</v>
      </c>
      <c r="E22" s="110">
        <v>0</v>
      </c>
      <c r="F22" s="68">
        <v>545</v>
      </c>
      <c r="G22" s="82">
        <v>545</v>
      </c>
      <c r="H22" s="88"/>
      <c r="I22" s="88">
        <f t="shared" si="1"/>
        <v>100</v>
      </c>
    </row>
    <row r="23" spans="1:9">
      <c r="A23" s="67"/>
      <c r="B23" s="68">
        <v>0</v>
      </c>
      <c r="C23" s="68">
        <v>0</v>
      </c>
      <c r="D23" s="68">
        <v>0</v>
      </c>
      <c r="E23" s="110">
        <v>0</v>
      </c>
      <c r="F23" s="68">
        <v>545</v>
      </c>
      <c r="G23" s="82">
        <v>545</v>
      </c>
      <c r="H23" s="88"/>
      <c r="I23" s="88">
        <f t="shared" si="1"/>
        <v>100</v>
      </c>
    </row>
    <row r="24" spans="1:9" ht="39">
      <c r="A24" s="67" t="s">
        <v>37</v>
      </c>
      <c r="B24" s="68">
        <v>10978.9</v>
      </c>
      <c r="C24" s="68">
        <v>11400</v>
      </c>
      <c r="D24" s="68">
        <v>16608.38</v>
      </c>
      <c r="E24" s="110">
        <v>18608.38</v>
      </c>
      <c r="F24" s="68">
        <v>12739.38</v>
      </c>
      <c r="G24" s="82">
        <v>9367.6</v>
      </c>
      <c r="H24" s="88">
        <f t="shared" si="0"/>
        <v>85.323666305367567</v>
      </c>
      <c r="I24" s="88">
        <f t="shared" si="1"/>
        <v>73.53262089677834</v>
      </c>
    </row>
    <row r="25" spans="1:9" ht="26.25">
      <c r="A25" s="67" t="s">
        <v>38</v>
      </c>
      <c r="B25" s="68">
        <v>9108.1</v>
      </c>
      <c r="C25" s="67"/>
      <c r="D25" s="67"/>
      <c r="E25" s="109"/>
      <c r="F25" s="67"/>
      <c r="G25" s="82">
        <v>8550.7099999999991</v>
      </c>
      <c r="H25" s="88">
        <f t="shared" si="0"/>
        <v>93.880282386008034</v>
      </c>
      <c r="I25" s="88"/>
    </row>
    <row r="26" spans="1:9">
      <c r="A26" s="67" t="s">
        <v>39</v>
      </c>
      <c r="B26" s="79">
        <v>215.14</v>
      </c>
      <c r="C26" s="67"/>
      <c r="D26" s="67"/>
      <c r="E26" s="109"/>
      <c r="F26" s="67"/>
      <c r="G26" s="83">
        <v>481.8</v>
      </c>
      <c r="H26" s="88">
        <f t="shared" si="0"/>
        <v>223.94719717393326</v>
      </c>
      <c r="I26" s="88"/>
    </row>
    <row r="27" spans="1:9">
      <c r="A27" s="67" t="s">
        <v>40</v>
      </c>
      <c r="B27" s="68">
        <v>8892.9599999999991</v>
      </c>
      <c r="C27" s="67"/>
      <c r="D27" s="67"/>
      <c r="E27" s="109"/>
      <c r="F27" s="67"/>
      <c r="G27" s="82">
        <v>8068.91</v>
      </c>
      <c r="H27" s="88">
        <f t="shared" si="0"/>
        <v>90.733681473884957</v>
      </c>
      <c r="I27" s="88"/>
    </row>
    <row r="28" spans="1:9" ht="39">
      <c r="A28" s="67" t="s">
        <v>41</v>
      </c>
      <c r="B28" s="68">
        <v>1870.8</v>
      </c>
      <c r="C28" s="67"/>
      <c r="D28" s="67"/>
      <c r="E28" s="109"/>
      <c r="F28" s="67"/>
      <c r="G28" s="83">
        <v>816.89</v>
      </c>
      <c r="H28" s="88">
        <f t="shared" si="0"/>
        <v>43.665276886893309</v>
      </c>
      <c r="I28" s="88"/>
    </row>
    <row r="29" spans="1:9">
      <c r="A29" s="67" t="s">
        <v>42</v>
      </c>
      <c r="B29" s="68">
        <v>1870.8</v>
      </c>
      <c r="C29" s="67"/>
      <c r="D29" s="67"/>
      <c r="E29" s="109"/>
      <c r="F29" s="67"/>
      <c r="G29" s="83">
        <v>630.89</v>
      </c>
      <c r="H29" s="88">
        <f t="shared" si="0"/>
        <v>33.723006200555908</v>
      </c>
      <c r="I29" s="88"/>
    </row>
    <row r="30" spans="1:9">
      <c r="A30" s="67" t="s">
        <v>43</v>
      </c>
      <c r="B30" s="67"/>
      <c r="C30" s="67"/>
      <c r="D30" s="67"/>
      <c r="E30" s="109"/>
      <c r="F30" s="67"/>
      <c r="G30" s="83">
        <v>186</v>
      </c>
      <c r="H30" s="88"/>
      <c r="I30" s="88"/>
    </row>
    <row r="31" spans="1:9" ht="26.25">
      <c r="A31" s="67" t="s">
        <v>44</v>
      </c>
      <c r="B31" s="68">
        <v>213133.11</v>
      </c>
      <c r="C31" s="68">
        <v>133466</v>
      </c>
      <c r="D31" s="68">
        <v>145346</v>
      </c>
      <c r="E31" s="110">
        <v>144017.06</v>
      </c>
      <c r="F31" s="68">
        <v>121821.23</v>
      </c>
      <c r="G31" s="82">
        <v>119155.88</v>
      </c>
      <c r="H31" s="88">
        <f t="shared" si="0"/>
        <v>55.906789892945305</v>
      </c>
      <c r="I31" s="88">
        <f t="shared" si="1"/>
        <v>97.812080866364596</v>
      </c>
    </row>
    <row r="32" spans="1:9" ht="39">
      <c r="A32" s="67" t="s">
        <v>45</v>
      </c>
      <c r="B32" s="68">
        <v>213133.11</v>
      </c>
      <c r="C32" s="67"/>
      <c r="D32" s="67"/>
      <c r="E32" s="109"/>
      <c r="F32" s="67"/>
      <c r="G32" s="82">
        <v>119155.88</v>
      </c>
      <c r="H32" s="88">
        <f t="shared" si="0"/>
        <v>55.906789892945305</v>
      </c>
      <c r="I32" s="88"/>
    </row>
    <row r="33" spans="1:9" ht="26.25">
      <c r="A33" s="67" t="s">
        <v>46</v>
      </c>
      <c r="B33" s="68">
        <v>117838.13</v>
      </c>
      <c r="C33" s="67"/>
      <c r="D33" s="67"/>
      <c r="E33" s="109"/>
      <c r="F33" s="67"/>
      <c r="G33" s="82">
        <v>118905.88</v>
      </c>
      <c r="H33" s="88">
        <f t="shared" si="0"/>
        <v>100.90611587268059</v>
      </c>
      <c r="I33" s="88"/>
    </row>
    <row r="34" spans="1:9" ht="39">
      <c r="A34" s="67" t="s">
        <v>47</v>
      </c>
      <c r="B34" s="68">
        <v>95294.98</v>
      </c>
      <c r="C34" s="67"/>
      <c r="D34" s="67"/>
      <c r="E34" s="109"/>
      <c r="F34" s="67"/>
      <c r="G34" s="83">
        <v>250</v>
      </c>
      <c r="H34" s="88">
        <f t="shared" si="0"/>
        <v>0.26234330496737607</v>
      </c>
      <c r="I34" s="88"/>
    </row>
    <row r="35" spans="1:9" ht="26.25">
      <c r="A35" s="90" t="s">
        <v>3</v>
      </c>
      <c r="B35" s="94">
        <v>96.93</v>
      </c>
      <c r="C35" s="94">
        <v>100</v>
      </c>
      <c r="D35" s="94">
        <v>93.26</v>
      </c>
      <c r="E35" s="94">
        <v>3093.26</v>
      </c>
      <c r="F35" s="94">
        <v>161.58000000000001</v>
      </c>
      <c r="G35" s="95">
        <v>111.16</v>
      </c>
      <c r="H35" s="96">
        <f t="shared" si="0"/>
        <v>114.68069741050242</v>
      </c>
      <c r="I35" s="96">
        <f t="shared" si="1"/>
        <v>68.795643025126864</v>
      </c>
    </row>
    <row r="36" spans="1:9" ht="26.25">
      <c r="A36" s="67" t="s">
        <v>48</v>
      </c>
      <c r="B36" s="79">
        <v>96.93</v>
      </c>
      <c r="C36" s="79">
        <v>100</v>
      </c>
      <c r="D36" s="79">
        <v>93.26</v>
      </c>
      <c r="E36" s="79">
        <v>3093.26</v>
      </c>
      <c r="F36" s="79">
        <v>161.58000000000001</v>
      </c>
      <c r="G36" s="83">
        <v>111.16</v>
      </c>
      <c r="H36" s="88">
        <f t="shared" si="0"/>
        <v>114.68069741050242</v>
      </c>
      <c r="I36" s="88">
        <f t="shared" si="1"/>
        <v>68.795643025126864</v>
      </c>
    </row>
    <row r="37" spans="1:9" ht="26.25">
      <c r="A37" s="9" t="s">
        <v>49</v>
      </c>
      <c r="B37" s="2">
        <v>96.93</v>
      </c>
      <c r="C37" s="79">
        <v>100</v>
      </c>
      <c r="D37" s="79">
        <v>93.26</v>
      </c>
      <c r="E37" s="79">
        <v>3093.26</v>
      </c>
      <c r="F37" s="79">
        <v>161.58000000000001</v>
      </c>
      <c r="G37" s="84">
        <v>111.16</v>
      </c>
      <c r="H37" s="88">
        <f t="shared" si="0"/>
        <v>114.68069741050242</v>
      </c>
      <c r="I37" s="88">
        <f t="shared" si="1"/>
        <v>68.795643025126864</v>
      </c>
    </row>
    <row r="38" spans="1:9">
      <c r="A38" s="5" t="s">
        <v>50</v>
      </c>
      <c r="B38" s="14">
        <v>96.93</v>
      </c>
      <c r="C38" s="79">
        <v>100</v>
      </c>
      <c r="D38" s="79">
        <v>93.26</v>
      </c>
      <c r="E38" s="79">
        <v>3093.26</v>
      </c>
      <c r="F38" s="79">
        <v>161.58000000000001</v>
      </c>
      <c r="G38" s="85">
        <v>111.16</v>
      </c>
      <c r="H38" s="88">
        <f t="shared" si="0"/>
        <v>114.68069741050242</v>
      </c>
      <c r="I38" s="88">
        <f t="shared" si="1"/>
        <v>68.795643025126864</v>
      </c>
    </row>
    <row r="39" spans="1:9">
      <c r="A39" s="26" t="s">
        <v>51</v>
      </c>
      <c r="B39" s="27">
        <v>1404941.38</v>
      </c>
      <c r="C39" s="27">
        <v>1260019</v>
      </c>
      <c r="D39" s="27">
        <v>1417009.72</v>
      </c>
      <c r="E39" s="27">
        <v>1506001.78</v>
      </c>
      <c r="F39" s="27">
        <v>1476581.71</v>
      </c>
      <c r="G39" s="86">
        <v>1451458.08</v>
      </c>
      <c r="H39" s="27">
        <f t="shared" si="0"/>
        <v>103.31093529325759</v>
      </c>
      <c r="I39" s="27">
        <f t="shared" si="1"/>
        <v>98.298527617547165</v>
      </c>
    </row>
    <row r="40" spans="1:9">
      <c r="A40" s="6"/>
      <c r="B40" s="10"/>
      <c r="C40" s="10"/>
      <c r="D40" s="10"/>
      <c r="E40" s="10"/>
      <c r="F40" s="10"/>
      <c r="G40" s="10"/>
      <c r="H40" s="98"/>
      <c r="I40" s="98"/>
    </row>
    <row r="41" spans="1:9">
      <c r="A41" s="6"/>
      <c r="B41" s="121" t="s">
        <v>134</v>
      </c>
      <c r="C41" s="121"/>
      <c r="D41" s="10"/>
      <c r="E41" s="10"/>
      <c r="F41" s="10"/>
      <c r="G41" s="10"/>
      <c r="H41" s="98"/>
      <c r="I41" s="98"/>
    </row>
    <row r="42" spans="1:9" ht="15.75" thickBot="1">
      <c r="A42" s="6"/>
      <c r="B42" s="10"/>
      <c r="C42" s="10"/>
      <c r="D42" s="10"/>
      <c r="E42" s="10"/>
      <c r="F42" s="10"/>
      <c r="G42" s="10"/>
      <c r="H42" s="98"/>
      <c r="I42" s="98"/>
    </row>
    <row r="43" spans="1:9" ht="51">
      <c r="A43" s="8" t="s">
        <v>0</v>
      </c>
      <c r="B43" s="8" t="s">
        <v>14</v>
      </c>
      <c r="C43" s="8" t="s">
        <v>15</v>
      </c>
      <c r="D43" s="8" t="s">
        <v>16</v>
      </c>
      <c r="E43" s="8" t="s">
        <v>17</v>
      </c>
      <c r="F43" s="8" t="s">
        <v>19</v>
      </c>
      <c r="G43" s="8" t="s">
        <v>18</v>
      </c>
      <c r="H43" s="87" t="s">
        <v>231</v>
      </c>
      <c r="I43" s="87" t="s">
        <v>232</v>
      </c>
    </row>
    <row r="44" spans="1:9" s="117" customFormat="1">
      <c r="A44" s="122">
        <v>1</v>
      </c>
      <c r="B44" s="122">
        <v>2</v>
      </c>
      <c r="C44" s="122">
        <v>3</v>
      </c>
      <c r="D44" s="122">
        <v>4</v>
      </c>
      <c r="E44" s="122">
        <v>5</v>
      </c>
      <c r="F44" s="122">
        <v>6</v>
      </c>
      <c r="G44" s="122">
        <v>7</v>
      </c>
      <c r="H44" s="122">
        <v>8</v>
      </c>
      <c r="I44" s="122">
        <v>9</v>
      </c>
    </row>
    <row r="45" spans="1:9">
      <c r="A45" s="92" t="s">
        <v>4</v>
      </c>
      <c r="B45" s="93">
        <v>1265694.53</v>
      </c>
      <c r="C45" s="93">
        <v>1286099</v>
      </c>
      <c r="D45" s="93">
        <v>1452126.49</v>
      </c>
      <c r="E45" s="93">
        <v>1536968.55</v>
      </c>
      <c r="F45" s="93">
        <v>1513330.16</v>
      </c>
      <c r="G45" s="93">
        <v>1448373.99</v>
      </c>
      <c r="H45" s="93">
        <f t="shared" ref="H45:H76" si="2">SUM(G45/B45*100)</f>
        <v>114.43313972447997</v>
      </c>
      <c r="I45" s="93">
        <f>SUM(G45/F45*100)</f>
        <v>95.707733069960099</v>
      </c>
    </row>
    <row r="46" spans="1:9">
      <c r="A46" s="67" t="s">
        <v>52</v>
      </c>
      <c r="B46" s="68">
        <v>1083230.04</v>
      </c>
      <c r="C46" s="68">
        <v>1067200</v>
      </c>
      <c r="D46" s="68">
        <v>1202435</v>
      </c>
      <c r="E46" s="110">
        <v>1231782</v>
      </c>
      <c r="F46" s="68">
        <v>1245945</v>
      </c>
      <c r="G46" s="68">
        <v>1232286.04</v>
      </c>
      <c r="H46" s="110">
        <f t="shared" si="2"/>
        <v>113.76032740007838</v>
      </c>
      <c r="I46" s="110">
        <f t="shared" ref="I46:I54" si="3">SUM(G46/F46*100)</f>
        <v>98.903726890031265</v>
      </c>
    </row>
    <row r="47" spans="1:9">
      <c r="A47" s="67" t="s">
        <v>53</v>
      </c>
      <c r="B47" s="68">
        <v>899221.41</v>
      </c>
      <c r="C47" s="67"/>
      <c r="D47" s="67"/>
      <c r="E47" s="109"/>
      <c r="F47" s="67"/>
      <c r="G47" s="68">
        <v>1019577.57</v>
      </c>
      <c r="H47" s="110">
        <f t="shared" si="2"/>
        <v>113.38448558514638</v>
      </c>
      <c r="I47" s="110"/>
    </row>
    <row r="48" spans="1:9">
      <c r="A48" s="67" t="s">
        <v>54</v>
      </c>
      <c r="B48" s="68">
        <v>899221.41</v>
      </c>
      <c r="C48" s="67"/>
      <c r="D48" s="67"/>
      <c r="E48" s="109"/>
      <c r="F48" s="67"/>
      <c r="G48" s="68">
        <v>1019577.57</v>
      </c>
      <c r="H48" s="110">
        <f t="shared" si="2"/>
        <v>113.38448558514638</v>
      </c>
      <c r="I48" s="110"/>
    </row>
    <row r="49" spans="1:9">
      <c r="A49" s="67" t="s">
        <v>55</v>
      </c>
      <c r="B49" s="68">
        <v>35584.9</v>
      </c>
      <c r="C49" s="67"/>
      <c r="D49" s="67"/>
      <c r="E49" s="109"/>
      <c r="F49" s="67"/>
      <c r="G49" s="68">
        <v>44447.99</v>
      </c>
      <c r="H49" s="110">
        <f t="shared" si="2"/>
        <v>124.9068846617526</v>
      </c>
      <c r="I49" s="110"/>
    </row>
    <row r="50" spans="1:9">
      <c r="A50" s="67" t="s">
        <v>56</v>
      </c>
      <c r="B50" s="68">
        <v>35584.9</v>
      </c>
      <c r="C50" s="67"/>
      <c r="D50" s="67"/>
      <c r="E50" s="109"/>
      <c r="F50" s="67"/>
      <c r="G50" s="68">
        <v>44447.99</v>
      </c>
      <c r="H50" s="110">
        <f t="shared" si="2"/>
        <v>124.9068846617526</v>
      </c>
      <c r="I50" s="110"/>
    </row>
    <row r="51" spans="1:9">
      <c r="A51" s="67" t="s">
        <v>57</v>
      </c>
      <c r="B51" s="68">
        <v>148423.73000000001</v>
      </c>
      <c r="C51" s="67"/>
      <c r="D51" s="67"/>
      <c r="E51" s="109"/>
      <c r="F51" s="67"/>
      <c r="G51" s="68">
        <v>168260.48000000001</v>
      </c>
      <c r="H51" s="110">
        <f t="shared" si="2"/>
        <v>113.36494507987369</v>
      </c>
      <c r="I51" s="110"/>
    </row>
    <row r="52" spans="1:9" ht="26.25">
      <c r="A52" s="67" t="s">
        <v>58</v>
      </c>
      <c r="B52" s="68">
        <v>148296.93</v>
      </c>
      <c r="C52" s="67"/>
      <c r="D52" s="67"/>
      <c r="E52" s="109"/>
      <c r="F52" s="67"/>
      <c r="G52" s="68">
        <v>168187.46</v>
      </c>
      <c r="H52" s="110">
        <f t="shared" si="2"/>
        <v>113.41263773970236</v>
      </c>
      <c r="I52" s="110"/>
    </row>
    <row r="53" spans="1:9" ht="26.25">
      <c r="A53" s="67" t="s">
        <v>59</v>
      </c>
      <c r="B53" s="79">
        <v>126.8</v>
      </c>
      <c r="C53" s="67"/>
      <c r="D53" s="67"/>
      <c r="E53" s="109"/>
      <c r="F53" s="67"/>
      <c r="G53" s="79">
        <v>73.02</v>
      </c>
      <c r="H53" s="110">
        <f t="shared" si="2"/>
        <v>57.586750788643528</v>
      </c>
      <c r="I53" s="110"/>
    </row>
    <row r="54" spans="1:9">
      <c r="A54" s="67" t="s">
        <v>60</v>
      </c>
      <c r="B54" s="68">
        <v>177578.06</v>
      </c>
      <c r="C54" s="68">
        <v>210666</v>
      </c>
      <c r="D54" s="68">
        <v>240148.62</v>
      </c>
      <c r="E54" s="110">
        <v>294843.68</v>
      </c>
      <c r="F54" s="68">
        <v>261906.79</v>
      </c>
      <c r="G54" s="68">
        <v>211236.95</v>
      </c>
      <c r="H54" s="110">
        <f t="shared" si="2"/>
        <v>118.95441925652304</v>
      </c>
      <c r="I54" s="110">
        <f t="shared" si="3"/>
        <v>80.653483630569482</v>
      </c>
    </row>
    <row r="55" spans="1:9">
      <c r="A55" s="67" t="s">
        <v>61</v>
      </c>
      <c r="B55" s="68">
        <v>59115.33</v>
      </c>
      <c r="C55" s="67"/>
      <c r="D55" s="67"/>
      <c r="E55" s="109"/>
      <c r="F55" s="67"/>
      <c r="G55" s="68">
        <v>68617.09</v>
      </c>
      <c r="H55" s="110">
        <f t="shared" si="2"/>
        <v>116.07325883150783</v>
      </c>
      <c r="I55" s="110"/>
    </row>
    <row r="56" spans="1:9">
      <c r="A56" s="67" t="s">
        <v>62</v>
      </c>
      <c r="B56" s="68">
        <v>12655.18</v>
      </c>
      <c r="C56" s="67"/>
      <c r="D56" s="67"/>
      <c r="E56" s="109"/>
      <c r="F56" s="67"/>
      <c r="G56" s="68">
        <v>8008.75</v>
      </c>
      <c r="H56" s="110">
        <f t="shared" si="2"/>
        <v>63.28436260882895</v>
      </c>
      <c r="I56" s="110"/>
    </row>
    <row r="57" spans="1:9" ht="26.25">
      <c r="A57" s="67" t="s">
        <v>63</v>
      </c>
      <c r="B57" s="68">
        <v>43267.64</v>
      </c>
      <c r="C57" s="67"/>
      <c r="D57" s="67"/>
      <c r="E57" s="109"/>
      <c r="F57" s="67"/>
      <c r="G57" s="68">
        <v>44810</v>
      </c>
      <c r="H57" s="110">
        <f t="shared" si="2"/>
        <v>103.56469638741564</v>
      </c>
      <c r="I57" s="110"/>
    </row>
    <row r="58" spans="1:9">
      <c r="A58" s="67" t="s">
        <v>64</v>
      </c>
      <c r="B58" s="68">
        <v>2966.35</v>
      </c>
      <c r="C58" s="67"/>
      <c r="D58" s="67"/>
      <c r="E58" s="109"/>
      <c r="F58" s="67"/>
      <c r="G58" s="68">
        <v>14976.34</v>
      </c>
      <c r="H58" s="110">
        <f t="shared" si="2"/>
        <v>504.87434051949373</v>
      </c>
      <c r="I58" s="110"/>
    </row>
    <row r="59" spans="1:9" ht="26.25">
      <c r="A59" s="67" t="s">
        <v>65</v>
      </c>
      <c r="B59" s="79">
        <v>226.16</v>
      </c>
      <c r="C59" s="67"/>
      <c r="D59" s="67"/>
      <c r="E59" s="109"/>
      <c r="F59" s="67"/>
      <c r="G59" s="79">
        <v>822</v>
      </c>
      <c r="H59" s="110">
        <f t="shared" si="2"/>
        <v>363.45949770074287</v>
      </c>
      <c r="I59" s="110"/>
    </row>
    <row r="60" spans="1:9">
      <c r="A60" s="67" t="s">
        <v>66</v>
      </c>
      <c r="B60" s="68">
        <v>41975.63</v>
      </c>
      <c r="C60" s="67"/>
      <c r="D60" s="67"/>
      <c r="E60" s="109"/>
      <c r="F60" s="67"/>
      <c r="G60" s="68">
        <v>38707.86</v>
      </c>
      <c r="H60" s="110">
        <f t="shared" si="2"/>
        <v>92.215078129857744</v>
      </c>
      <c r="I60" s="110"/>
    </row>
    <row r="61" spans="1:9" ht="26.25">
      <c r="A61" s="67" t="s">
        <v>67</v>
      </c>
      <c r="B61" s="68">
        <v>17525.61</v>
      </c>
      <c r="C61" s="67"/>
      <c r="D61" s="67"/>
      <c r="E61" s="109"/>
      <c r="F61" s="67"/>
      <c r="G61" s="68">
        <v>17664.400000000001</v>
      </c>
      <c r="H61" s="110">
        <f t="shared" si="2"/>
        <v>100.7919267860006</v>
      </c>
      <c r="I61" s="110"/>
    </row>
    <row r="62" spans="1:9">
      <c r="A62" s="67" t="s">
        <v>68</v>
      </c>
      <c r="B62" s="79">
        <v>422.65</v>
      </c>
      <c r="C62" s="67"/>
      <c r="D62" s="67"/>
      <c r="E62" s="109"/>
      <c r="F62" s="67"/>
      <c r="G62" s="79">
        <v>514.03</v>
      </c>
      <c r="H62" s="110">
        <f t="shared" si="2"/>
        <v>121.62072636933634</v>
      </c>
      <c r="I62" s="110"/>
    </row>
    <row r="63" spans="1:9">
      <c r="A63" s="67" t="s">
        <v>69</v>
      </c>
      <c r="B63" s="68">
        <v>21046.35</v>
      </c>
      <c r="C63" s="67"/>
      <c r="D63" s="67"/>
      <c r="E63" s="109"/>
      <c r="F63" s="67"/>
      <c r="G63" s="68">
        <v>15737.73</v>
      </c>
      <c r="H63" s="110">
        <f t="shared" si="2"/>
        <v>74.776528946824513</v>
      </c>
      <c r="I63" s="110"/>
    </row>
    <row r="64" spans="1:9" ht="26.25">
      <c r="A64" s="67" t="s">
        <v>70</v>
      </c>
      <c r="B64" s="79">
        <v>462.91</v>
      </c>
      <c r="C64" s="67"/>
      <c r="D64" s="67"/>
      <c r="E64" s="109"/>
      <c r="F64" s="67"/>
      <c r="G64" s="79">
        <v>818.3</v>
      </c>
      <c r="H64" s="110">
        <f t="shared" si="2"/>
        <v>176.77302283381218</v>
      </c>
      <c r="I64" s="110"/>
    </row>
    <row r="65" spans="1:9">
      <c r="A65" s="67" t="s">
        <v>71</v>
      </c>
      <c r="B65" s="68">
        <v>2122.0500000000002</v>
      </c>
      <c r="C65" s="67"/>
      <c r="D65" s="67"/>
      <c r="E65" s="109"/>
      <c r="F65" s="67"/>
      <c r="G65" s="68">
        <v>3571.64</v>
      </c>
      <c r="H65" s="110">
        <f t="shared" si="2"/>
        <v>168.31083150726889</v>
      </c>
      <c r="I65" s="110"/>
    </row>
    <row r="66" spans="1:9" ht="26.25">
      <c r="A66" s="67" t="s">
        <v>72</v>
      </c>
      <c r="B66" s="79">
        <v>396.06</v>
      </c>
      <c r="C66" s="67"/>
      <c r="D66" s="67"/>
      <c r="E66" s="109"/>
      <c r="F66" s="67"/>
      <c r="G66" s="79">
        <v>401.76</v>
      </c>
      <c r="H66" s="110">
        <f t="shared" si="2"/>
        <v>101.43917588244204</v>
      </c>
      <c r="I66" s="110"/>
    </row>
    <row r="67" spans="1:9">
      <c r="A67" s="67" t="s">
        <v>73</v>
      </c>
      <c r="B67" s="68">
        <v>41902.370000000003</v>
      </c>
      <c r="C67" s="67"/>
      <c r="D67" s="67"/>
      <c r="E67" s="109"/>
      <c r="F67" s="67"/>
      <c r="G67" s="68">
        <v>34829.199999999997</v>
      </c>
      <c r="H67" s="110">
        <f t="shared" si="2"/>
        <v>83.119880808651146</v>
      </c>
      <c r="I67" s="110"/>
    </row>
    <row r="68" spans="1:9">
      <c r="A68" s="67" t="s">
        <v>74</v>
      </c>
      <c r="B68" s="68">
        <v>4794.63</v>
      </c>
      <c r="C68" s="67"/>
      <c r="D68" s="67"/>
      <c r="E68" s="109"/>
      <c r="F68" s="67"/>
      <c r="G68" s="68">
        <v>7032.76</v>
      </c>
      <c r="H68" s="110">
        <f t="shared" si="2"/>
        <v>146.67993150670645</v>
      </c>
      <c r="I68" s="110"/>
    </row>
    <row r="69" spans="1:9" ht="26.25">
      <c r="A69" s="67" t="s">
        <v>75</v>
      </c>
      <c r="B69" s="68">
        <v>4860.5200000000004</v>
      </c>
      <c r="C69" s="67"/>
      <c r="D69" s="67"/>
      <c r="E69" s="109"/>
      <c r="F69" s="67"/>
      <c r="G69" s="68">
        <v>7119.28</v>
      </c>
      <c r="H69" s="110">
        <f t="shared" si="2"/>
        <v>146.47157094302665</v>
      </c>
      <c r="I69" s="110"/>
    </row>
    <row r="70" spans="1:9">
      <c r="A70" s="67" t="s">
        <v>76</v>
      </c>
      <c r="B70" s="79">
        <v>522</v>
      </c>
      <c r="C70" s="67"/>
      <c r="D70" s="67"/>
      <c r="E70" s="109"/>
      <c r="F70" s="67"/>
      <c r="G70" s="79">
        <v>141.59</v>
      </c>
      <c r="H70" s="110">
        <f t="shared" si="2"/>
        <v>27.124521072796938</v>
      </c>
      <c r="I70" s="110"/>
    </row>
    <row r="71" spans="1:9">
      <c r="A71" s="67" t="s">
        <v>77</v>
      </c>
      <c r="B71" s="68">
        <v>5457.54</v>
      </c>
      <c r="C71" s="67"/>
      <c r="D71" s="67"/>
      <c r="E71" s="109"/>
      <c r="F71" s="67"/>
      <c r="G71" s="68">
        <v>4215.3500000000004</v>
      </c>
      <c r="H71" s="110">
        <f t="shared" si="2"/>
        <v>77.23901244883227</v>
      </c>
      <c r="I71" s="110"/>
    </row>
    <row r="72" spans="1:9">
      <c r="A72" s="67" t="s">
        <v>78</v>
      </c>
      <c r="B72" s="68">
        <v>4949.05</v>
      </c>
      <c r="C72" s="67"/>
      <c r="D72" s="67"/>
      <c r="E72" s="109"/>
      <c r="F72" s="67"/>
      <c r="G72" s="68">
        <v>4528.1400000000003</v>
      </c>
      <c r="H72" s="110">
        <f t="shared" si="2"/>
        <v>91.495135430032022</v>
      </c>
      <c r="I72" s="110"/>
    </row>
    <row r="73" spans="1:9">
      <c r="A73" s="67" t="s">
        <v>79</v>
      </c>
      <c r="B73" s="68">
        <v>7973.39</v>
      </c>
      <c r="C73" s="67"/>
      <c r="D73" s="67"/>
      <c r="E73" s="109"/>
      <c r="F73" s="67"/>
      <c r="G73" s="79">
        <v>360.77</v>
      </c>
      <c r="H73" s="110">
        <f t="shared" si="2"/>
        <v>4.52467520088695</v>
      </c>
      <c r="I73" s="110"/>
    </row>
    <row r="74" spans="1:9">
      <c r="A74" s="67" t="s">
        <v>80</v>
      </c>
      <c r="B74" s="68">
        <v>10340.959999999999</v>
      </c>
      <c r="C74" s="67"/>
      <c r="D74" s="67"/>
      <c r="E74" s="109"/>
      <c r="F74" s="67"/>
      <c r="G74" s="68">
        <v>8463.2999999999993</v>
      </c>
      <c r="H74" s="110">
        <f t="shared" si="2"/>
        <v>81.842498181986969</v>
      </c>
      <c r="I74" s="110"/>
    </row>
    <row r="75" spans="1:9">
      <c r="A75" s="67" t="s">
        <v>81</v>
      </c>
      <c r="B75" s="68">
        <v>1155.8900000000001</v>
      </c>
      <c r="C75" s="67"/>
      <c r="D75" s="67"/>
      <c r="E75" s="109"/>
      <c r="F75" s="67"/>
      <c r="G75" s="68">
        <v>1389.98</v>
      </c>
      <c r="H75" s="110">
        <f t="shared" si="2"/>
        <v>120.25192708648747</v>
      </c>
      <c r="I75" s="110"/>
    </row>
    <row r="76" spans="1:9">
      <c r="A76" s="67" t="s">
        <v>82</v>
      </c>
      <c r="B76" s="68">
        <v>1848.39</v>
      </c>
      <c r="C76" s="67"/>
      <c r="D76" s="67"/>
      <c r="E76" s="109"/>
      <c r="F76" s="67"/>
      <c r="G76" s="68">
        <v>1578.03</v>
      </c>
      <c r="H76" s="110">
        <f t="shared" si="2"/>
        <v>85.373216691282678</v>
      </c>
      <c r="I76" s="110"/>
    </row>
    <row r="77" spans="1:9" ht="26.25">
      <c r="A77" s="67" t="s">
        <v>83</v>
      </c>
      <c r="B77" s="68">
        <v>25530.03</v>
      </c>
      <c r="C77" s="67"/>
      <c r="D77" s="67"/>
      <c r="E77" s="109"/>
      <c r="F77" s="67"/>
      <c r="G77" s="68">
        <v>60505.5</v>
      </c>
      <c r="H77" s="110">
        <f t="shared" ref="H77:H108" si="4">SUM(G77/B77*100)</f>
        <v>236.99737133093853</v>
      </c>
      <c r="I77" s="110"/>
    </row>
    <row r="78" spans="1:9" ht="26.25">
      <c r="A78" s="67" t="s">
        <v>84</v>
      </c>
      <c r="B78" s="68">
        <v>25530.03</v>
      </c>
      <c r="C78" s="67"/>
      <c r="D78" s="67"/>
      <c r="E78" s="109"/>
      <c r="F78" s="67"/>
      <c r="G78" s="68">
        <v>60505.5</v>
      </c>
      <c r="H78" s="110">
        <f t="shared" si="4"/>
        <v>236.99737133093853</v>
      </c>
      <c r="I78" s="110"/>
    </row>
    <row r="79" spans="1:9" ht="26.25">
      <c r="A79" s="67" t="s">
        <v>85</v>
      </c>
      <c r="B79" s="68">
        <v>9054.7000000000007</v>
      </c>
      <c r="C79" s="67"/>
      <c r="D79" s="67"/>
      <c r="E79" s="109"/>
      <c r="F79" s="67"/>
      <c r="G79" s="68">
        <v>8577.2999999999993</v>
      </c>
      <c r="H79" s="110">
        <f t="shared" si="4"/>
        <v>94.727600030923156</v>
      </c>
      <c r="I79" s="110"/>
    </row>
    <row r="80" spans="1:9">
      <c r="A80" s="67" t="s">
        <v>86</v>
      </c>
      <c r="B80" s="68">
        <v>2905.33</v>
      </c>
      <c r="C80" s="67"/>
      <c r="D80" s="67"/>
      <c r="E80" s="109"/>
      <c r="F80" s="67"/>
      <c r="G80" s="68">
        <v>2250.4299999999998</v>
      </c>
      <c r="H80" s="110">
        <f t="shared" si="4"/>
        <v>77.458670787827884</v>
      </c>
      <c r="I80" s="110"/>
    </row>
    <row r="81" spans="1:9">
      <c r="A81" s="67" t="s">
        <v>87</v>
      </c>
      <c r="B81" s="68">
        <v>1426.29</v>
      </c>
      <c r="C81" s="67"/>
      <c r="D81" s="67"/>
      <c r="E81" s="109"/>
      <c r="F81" s="67"/>
      <c r="G81" s="68">
        <v>1789.75</v>
      </c>
      <c r="H81" s="110">
        <f t="shared" si="4"/>
        <v>125.48289618520778</v>
      </c>
      <c r="I81" s="110"/>
    </row>
    <row r="82" spans="1:9">
      <c r="A82" s="67" t="s">
        <v>88</v>
      </c>
      <c r="B82" s="79">
        <v>139.36000000000001</v>
      </c>
      <c r="C82" s="67"/>
      <c r="D82" s="67"/>
      <c r="E82" s="109"/>
      <c r="F82" s="67"/>
      <c r="G82" s="79">
        <v>148.27000000000001</v>
      </c>
      <c r="H82" s="110">
        <f t="shared" si="4"/>
        <v>106.39351320321468</v>
      </c>
      <c r="I82" s="110"/>
    </row>
    <row r="83" spans="1:9">
      <c r="A83" s="67" t="s">
        <v>89</v>
      </c>
      <c r="B83" s="79">
        <v>961.58</v>
      </c>
      <c r="C83" s="67"/>
      <c r="D83" s="67"/>
      <c r="E83" s="109"/>
      <c r="F83" s="67"/>
      <c r="G83" s="79">
        <v>987.79</v>
      </c>
      <c r="H83" s="110">
        <f t="shared" si="4"/>
        <v>102.72572224879883</v>
      </c>
      <c r="I83" s="110"/>
    </row>
    <row r="84" spans="1:9">
      <c r="A84" s="67" t="s">
        <v>90</v>
      </c>
      <c r="B84" s="68">
        <v>3166.68</v>
      </c>
      <c r="C84" s="67"/>
      <c r="D84" s="67"/>
      <c r="E84" s="109"/>
      <c r="F84" s="67"/>
      <c r="G84" s="68">
        <v>3088.85</v>
      </c>
      <c r="H84" s="110">
        <f t="shared" si="4"/>
        <v>97.542220874859481</v>
      </c>
      <c r="I84" s="110"/>
    </row>
    <row r="85" spans="1:9" ht="26.25">
      <c r="A85" s="67" t="s">
        <v>91</v>
      </c>
      <c r="B85" s="79">
        <v>455.46</v>
      </c>
      <c r="C85" s="67"/>
      <c r="D85" s="67"/>
      <c r="E85" s="109"/>
      <c r="F85" s="67"/>
      <c r="G85" s="79">
        <v>312.20999999999998</v>
      </c>
      <c r="H85" s="110">
        <f t="shared" si="4"/>
        <v>68.548280858911866</v>
      </c>
      <c r="I85" s="110"/>
    </row>
    <row r="86" spans="1:9">
      <c r="A86" s="67" t="s">
        <v>92</v>
      </c>
      <c r="B86" s="68">
        <v>3450.33</v>
      </c>
      <c r="C86" s="68">
        <v>4653</v>
      </c>
      <c r="D86" s="68">
        <v>4681.1499999999996</v>
      </c>
      <c r="E86" s="110">
        <v>4631.1499999999996</v>
      </c>
      <c r="F86" s="68">
        <v>2682.94</v>
      </c>
      <c r="G86" s="68">
        <v>2554.6999999999998</v>
      </c>
      <c r="H86" s="110">
        <f t="shared" si="4"/>
        <v>74.042193065590823</v>
      </c>
      <c r="I86" s="110">
        <f t="shared" ref="I86" si="5">SUM(G86/F86*100)</f>
        <v>95.22016891917076</v>
      </c>
    </row>
    <row r="87" spans="1:9">
      <c r="A87" s="67" t="s">
        <v>93</v>
      </c>
      <c r="B87" s="68">
        <v>3450.33</v>
      </c>
      <c r="C87" s="67"/>
      <c r="D87" s="67"/>
      <c r="E87" s="109"/>
      <c r="F87" s="67"/>
      <c r="G87" s="68">
        <v>2554.6999999999998</v>
      </c>
      <c r="H87" s="110">
        <f t="shared" si="4"/>
        <v>74.042193065590823</v>
      </c>
      <c r="I87" s="110"/>
    </row>
    <row r="88" spans="1:9" ht="26.25">
      <c r="A88" s="67" t="s">
        <v>94</v>
      </c>
      <c r="B88" s="79">
        <v>478.6</v>
      </c>
      <c r="C88" s="67"/>
      <c r="D88" s="67"/>
      <c r="E88" s="109"/>
      <c r="F88" s="67"/>
      <c r="G88" s="79">
        <v>518.96</v>
      </c>
      <c r="H88" s="110">
        <f t="shared" si="4"/>
        <v>108.4329293773506</v>
      </c>
      <c r="I88" s="110"/>
    </row>
    <row r="89" spans="1:9" ht="26.25">
      <c r="A89" s="67" t="s">
        <v>95</v>
      </c>
      <c r="B89" s="79">
        <v>77.89</v>
      </c>
      <c r="C89" s="67"/>
      <c r="D89" s="67"/>
      <c r="E89" s="109"/>
      <c r="F89" s="67"/>
      <c r="G89" s="67"/>
      <c r="H89" s="126">
        <f t="shared" si="4"/>
        <v>0</v>
      </c>
      <c r="I89" s="126"/>
    </row>
    <row r="90" spans="1:9">
      <c r="A90" s="67" t="s">
        <v>96</v>
      </c>
      <c r="B90" s="68">
        <v>2893.84</v>
      </c>
      <c r="C90" s="67"/>
      <c r="D90" s="67"/>
      <c r="E90" s="109"/>
      <c r="F90" s="67"/>
      <c r="G90" s="68">
        <v>2035.74</v>
      </c>
      <c r="H90" s="110">
        <f t="shared" si="4"/>
        <v>70.347358527078214</v>
      </c>
      <c r="I90" s="110"/>
    </row>
    <row r="91" spans="1:9" ht="26.25">
      <c r="A91" s="67" t="s">
        <v>97</v>
      </c>
      <c r="B91" s="68">
        <v>1436.1</v>
      </c>
      <c r="C91" s="68">
        <v>3580</v>
      </c>
      <c r="D91" s="68">
        <v>4050</v>
      </c>
      <c r="E91" s="110">
        <v>4900</v>
      </c>
      <c r="F91" s="68">
        <v>1983.71</v>
      </c>
      <c r="G91" s="68">
        <v>1484.58</v>
      </c>
      <c r="H91" s="110">
        <f t="shared" si="4"/>
        <v>103.37580948401921</v>
      </c>
      <c r="I91" s="110">
        <f t="shared" ref="I91:I115" si="6">SUM(G91/F91*100)</f>
        <v>74.83856007178467</v>
      </c>
    </row>
    <row r="92" spans="1:9" ht="26.25">
      <c r="A92" s="67" t="s">
        <v>98</v>
      </c>
      <c r="B92" s="68">
        <v>1436.1</v>
      </c>
      <c r="C92" s="67"/>
      <c r="D92" s="67"/>
      <c r="E92" s="109"/>
      <c r="F92" s="67"/>
      <c r="G92" s="68">
        <v>1484.58</v>
      </c>
      <c r="H92" s="110">
        <f t="shared" si="4"/>
        <v>103.37580948401921</v>
      </c>
      <c r="I92" s="110"/>
    </row>
    <row r="93" spans="1:9" ht="26.25">
      <c r="A93" s="67" t="s">
        <v>99</v>
      </c>
      <c r="B93" s="79">
        <v>847.82</v>
      </c>
      <c r="C93" s="67"/>
      <c r="D93" s="67"/>
      <c r="E93" s="109"/>
      <c r="F93" s="67"/>
      <c r="G93" s="79">
        <v>100</v>
      </c>
      <c r="H93" s="110">
        <f t="shared" si="4"/>
        <v>11.794956476610601</v>
      </c>
      <c r="I93" s="110"/>
    </row>
    <row r="94" spans="1:9" ht="26.25">
      <c r="A94" s="67" t="s">
        <v>100</v>
      </c>
      <c r="B94" s="79">
        <v>588.28</v>
      </c>
      <c r="C94" s="67"/>
      <c r="D94" s="67"/>
      <c r="E94" s="109"/>
      <c r="F94" s="67"/>
      <c r="G94" s="68">
        <v>1384.58</v>
      </c>
      <c r="H94" s="110">
        <f t="shared" si="4"/>
        <v>235.36071258584346</v>
      </c>
      <c r="I94" s="110"/>
    </row>
    <row r="95" spans="1:9">
      <c r="A95" s="67" t="s">
        <v>101</v>
      </c>
      <c r="B95" s="67"/>
      <c r="C95" s="67"/>
      <c r="D95" s="79">
        <v>811.72</v>
      </c>
      <c r="E95" s="79">
        <v>811.72</v>
      </c>
      <c r="F95" s="79">
        <v>811.72</v>
      </c>
      <c r="G95" s="79">
        <v>811.72</v>
      </c>
      <c r="H95" s="110"/>
      <c r="I95" s="110">
        <f t="shared" si="6"/>
        <v>100</v>
      </c>
    </row>
    <row r="96" spans="1:9">
      <c r="A96" s="67" t="s">
        <v>102</v>
      </c>
      <c r="B96" s="67"/>
      <c r="C96" s="67"/>
      <c r="D96" s="67"/>
      <c r="E96" s="109"/>
      <c r="F96" s="67"/>
      <c r="G96" s="79">
        <v>811.72</v>
      </c>
      <c r="H96" s="110"/>
      <c r="I96" s="110"/>
    </row>
    <row r="97" spans="1:9">
      <c r="A97" s="67" t="s">
        <v>103</v>
      </c>
      <c r="B97" s="67"/>
      <c r="C97" s="67"/>
      <c r="D97" s="67"/>
      <c r="E97" s="109"/>
      <c r="F97" s="67"/>
      <c r="G97" s="79">
        <v>811.72</v>
      </c>
      <c r="H97" s="110"/>
      <c r="I97" s="110"/>
    </row>
    <row r="98" spans="1:9" ht="26.25">
      <c r="A98" s="90" t="s">
        <v>5</v>
      </c>
      <c r="B98" s="91">
        <v>110584.56</v>
      </c>
      <c r="C98" s="91">
        <v>56572</v>
      </c>
      <c r="D98" s="91">
        <v>57666.68</v>
      </c>
      <c r="E98" s="91">
        <v>61816.68</v>
      </c>
      <c r="F98" s="91">
        <v>56035</v>
      </c>
      <c r="G98" s="91">
        <v>4868.9799999999996</v>
      </c>
      <c r="H98" s="91">
        <f t="shared" si="4"/>
        <v>4.4029473915707582</v>
      </c>
      <c r="I98" s="91">
        <f t="shared" si="6"/>
        <v>8.6891764076023907</v>
      </c>
    </row>
    <row r="99" spans="1:9" ht="26.25">
      <c r="A99" s="67" t="s">
        <v>104</v>
      </c>
      <c r="B99" s="67"/>
      <c r="C99" s="67"/>
      <c r="D99" s="67"/>
      <c r="E99" s="109">
        <v>250</v>
      </c>
      <c r="F99" s="79">
        <v>250</v>
      </c>
      <c r="G99" s="79">
        <v>250</v>
      </c>
      <c r="H99" s="110"/>
      <c r="I99" s="110">
        <f t="shared" si="6"/>
        <v>100</v>
      </c>
    </row>
    <row r="100" spans="1:9">
      <c r="A100" s="67" t="s">
        <v>105</v>
      </c>
      <c r="B100" s="67"/>
      <c r="C100" s="67"/>
      <c r="D100" s="67"/>
      <c r="E100" s="109"/>
      <c r="F100" s="67"/>
      <c r="G100" s="79">
        <v>250</v>
      </c>
      <c r="H100" s="110"/>
      <c r="I100" s="110"/>
    </row>
    <row r="101" spans="1:9">
      <c r="A101" s="67" t="s">
        <v>106</v>
      </c>
      <c r="B101" s="67"/>
      <c r="C101" s="67"/>
      <c r="D101" s="67"/>
      <c r="E101" s="109"/>
      <c r="F101" s="67"/>
      <c r="G101" s="79">
        <v>250</v>
      </c>
      <c r="H101" s="110"/>
      <c r="I101" s="110"/>
    </row>
    <row r="102" spans="1:9" ht="26.25">
      <c r="A102" s="67" t="s">
        <v>107</v>
      </c>
      <c r="B102" s="68">
        <v>110584.56</v>
      </c>
      <c r="C102" s="68">
        <v>25572</v>
      </c>
      <c r="D102" s="68">
        <v>26757</v>
      </c>
      <c r="E102" s="110">
        <v>27657</v>
      </c>
      <c r="F102" s="68">
        <v>24830</v>
      </c>
      <c r="G102" s="68">
        <v>4618.9799999999996</v>
      </c>
      <c r="H102" s="110">
        <f t="shared" si="4"/>
        <v>4.1768760485188894</v>
      </c>
      <c r="I102" s="110">
        <f t="shared" si="6"/>
        <v>18.602416431735801</v>
      </c>
    </row>
    <row r="103" spans="1:9">
      <c r="A103" s="67" t="s">
        <v>108</v>
      </c>
      <c r="B103" s="68">
        <v>95294.98</v>
      </c>
      <c r="C103" s="67"/>
      <c r="D103" s="67"/>
      <c r="E103" s="109"/>
      <c r="F103" s="67"/>
      <c r="G103" s="67"/>
      <c r="H103" s="126">
        <f t="shared" si="4"/>
        <v>0</v>
      </c>
      <c r="I103" s="126"/>
    </row>
    <row r="104" spans="1:9">
      <c r="A104" s="67" t="s">
        <v>109</v>
      </c>
      <c r="B104" s="68">
        <v>95294.98</v>
      </c>
      <c r="C104" s="67"/>
      <c r="D104" s="67"/>
      <c r="E104" s="109"/>
      <c r="F104" s="67"/>
      <c r="G104" s="67"/>
      <c r="H104" s="126">
        <f t="shared" si="4"/>
        <v>0</v>
      </c>
      <c r="I104" s="126"/>
    </row>
    <row r="105" spans="1:9">
      <c r="A105" s="67" t="s">
        <v>110</v>
      </c>
      <c r="B105" s="68">
        <v>14220.07</v>
      </c>
      <c r="C105" s="67"/>
      <c r="D105" s="67"/>
      <c r="E105" s="67"/>
      <c r="F105" s="67"/>
      <c r="G105" s="68">
        <v>3818.21</v>
      </c>
      <c r="H105" s="110">
        <f t="shared" si="4"/>
        <v>26.850852351641024</v>
      </c>
      <c r="I105" s="110"/>
    </row>
    <row r="106" spans="1:9">
      <c r="A106" s="67" t="s">
        <v>111</v>
      </c>
      <c r="B106" s="68">
        <v>8114.73</v>
      </c>
      <c r="C106" s="67"/>
      <c r="D106" s="67"/>
      <c r="E106" s="67"/>
      <c r="F106" s="67"/>
      <c r="G106" s="68">
        <v>2154.71</v>
      </c>
      <c r="H106" s="110">
        <f t="shared" si="4"/>
        <v>26.553070773765736</v>
      </c>
      <c r="I106" s="110"/>
    </row>
    <row r="107" spans="1:9">
      <c r="A107" s="67" t="s">
        <v>112</v>
      </c>
      <c r="B107" s="67"/>
      <c r="C107" s="67"/>
      <c r="D107" s="67"/>
      <c r="E107" s="67"/>
      <c r="F107" s="67"/>
      <c r="G107" s="79">
        <v>390.01</v>
      </c>
      <c r="H107" s="110"/>
      <c r="I107" s="110"/>
    </row>
    <row r="108" spans="1:9">
      <c r="A108" s="67" t="s">
        <v>113</v>
      </c>
      <c r="B108" s="79">
        <v>273.41000000000003</v>
      </c>
      <c r="C108" s="67"/>
      <c r="D108" s="67"/>
      <c r="E108" s="67"/>
      <c r="F108" s="67"/>
      <c r="G108" s="68">
        <v>1017.5</v>
      </c>
      <c r="H108" s="110">
        <f t="shared" si="4"/>
        <v>372.15171354376207</v>
      </c>
      <c r="I108" s="110"/>
    </row>
    <row r="109" spans="1:9">
      <c r="A109" s="67" t="s">
        <v>114</v>
      </c>
      <c r="B109" s="68">
        <v>1215.02</v>
      </c>
      <c r="C109" s="67"/>
      <c r="D109" s="67"/>
      <c r="E109" s="67"/>
      <c r="F109" s="67"/>
      <c r="G109" s="67"/>
      <c r="H109" s="126">
        <f t="shared" ref="H109:H115" si="7">SUM(G109/B109*100)</f>
        <v>0</v>
      </c>
      <c r="I109" s="126"/>
    </row>
    <row r="110" spans="1:9">
      <c r="A110" s="67" t="s">
        <v>115</v>
      </c>
      <c r="B110" s="67"/>
      <c r="C110" s="67"/>
      <c r="D110" s="67"/>
      <c r="E110" s="67"/>
      <c r="F110" s="67"/>
      <c r="G110" s="79">
        <v>186</v>
      </c>
      <c r="H110" s="110"/>
      <c r="I110" s="110"/>
    </row>
    <row r="111" spans="1:9" ht="26.25">
      <c r="A111" s="67" t="s">
        <v>116</v>
      </c>
      <c r="B111" s="68">
        <v>4616.91</v>
      </c>
      <c r="C111" s="67"/>
      <c r="D111" s="67"/>
      <c r="E111" s="67"/>
      <c r="F111" s="67"/>
      <c r="G111" s="79">
        <v>69.989999999999995</v>
      </c>
      <c r="H111" s="110">
        <f t="shared" si="7"/>
        <v>1.5159489788624858</v>
      </c>
      <c r="I111" s="110"/>
    </row>
    <row r="112" spans="1:9" ht="26.25">
      <c r="A112" s="67" t="s">
        <v>117</v>
      </c>
      <c r="B112" s="68">
        <v>1069.51</v>
      </c>
      <c r="C112" s="67"/>
      <c r="D112" s="67"/>
      <c r="E112" s="67"/>
      <c r="F112" s="67"/>
      <c r="G112" s="79">
        <v>800.77</v>
      </c>
      <c r="H112" s="110">
        <f t="shared" si="7"/>
        <v>74.872605211732477</v>
      </c>
      <c r="I112" s="110"/>
    </row>
    <row r="113" spans="1:9">
      <c r="A113" s="67" t="s">
        <v>118</v>
      </c>
      <c r="B113" s="68">
        <v>1069.51</v>
      </c>
      <c r="C113" s="67"/>
      <c r="D113" s="67"/>
      <c r="E113" s="67"/>
      <c r="F113" s="67"/>
      <c r="G113" s="79">
        <v>800.77</v>
      </c>
      <c r="H113" s="110">
        <f t="shared" si="7"/>
        <v>74.872605211732477</v>
      </c>
      <c r="I113" s="110"/>
    </row>
    <row r="114" spans="1:9" ht="26.25">
      <c r="A114" s="67" t="s">
        <v>119</v>
      </c>
      <c r="B114" s="67"/>
      <c r="C114" s="68">
        <v>31000</v>
      </c>
      <c r="D114" s="68">
        <v>30909.68</v>
      </c>
      <c r="E114" s="68">
        <v>33909.68</v>
      </c>
      <c r="F114" s="68">
        <v>30955</v>
      </c>
      <c r="G114" s="67"/>
      <c r="H114" s="126"/>
      <c r="I114" s="126">
        <f t="shared" si="6"/>
        <v>0</v>
      </c>
    </row>
    <row r="115" spans="1:9">
      <c r="A115" s="4" t="s">
        <v>120</v>
      </c>
      <c r="B115" s="11">
        <v>1376279.09</v>
      </c>
      <c r="C115" s="11">
        <v>1342671</v>
      </c>
      <c r="D115" s="11">
        <v>1509793.17</v>
      </c>
      <c r="E115" s="11">
        <v>1598785.23</v>
      </c>
      <c r="F115" s="11">
        <v>1569365.16</v>
      </c>
      <c r="G115" s="11">
        <v>1453242.97</v>
      </c>
      <c r="H115" s="11">
        <f t="shared" si="7"/>
        <v>105.59217098909785</v>
      </c>
      <c r="I115" s="11">
        <f t="shared" si="6"/>
        <v>92.600690205203733</v>
      </c>
    </row>
    <row r="116" spans="1:9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9">
      <c r="A117" s="65"/>
      <c r="B117" s="65"/>
      <c r="C117" s="65"/>
      <c r="D117" s="65"/>
      <c r="E117" s="65"/>
      <c r="F117" s="65"/>
      <c r="G117" s="65"/>
      <c r="H117" s="65"/>
      <c r="I117" s="65"/>
    </row>
    <row r="118" spans="1:9">
      <c r="A118" s="65" t="s">
        <v>135</v>
      </c>
      <c r="B118" s="65"/>
      <c r="C118" s="65"/>
      <c r="D118" s="65"/>
      <c r="E118" s="65"/>
      <c r="F118" s="65"/>
      <c r="G118" s="65"/>
      <c r="H118" s="65"/>
      <c r="I118" s="65"/>
    </row>
    <row r="119" spans="1:9">
      <c r="A119" s="12" t="s">
        <v>51</v>
      </c>
      <c r="B119" s="1">
        <v>1404941.38</v>
      </c>
      <c r="C119" s="1">
        <v>1260019</v>
      </c>
      <c r="D119" s="1">
        <v>1417009.72</v>
      </c>
      <c r="E119" s="1">
        <v>1506001.78</v>
      </c>
      <c r="F119" s="1">
        <v>1476581.71</v>
      </c>
      <c r="G119" s="1">
        <v>1451458.08</v>
      </c>
      <c r="H119" s="65"/>
      <c r="I119" s="65"/>
    </row>
    <row r="120" spans="1:9">
      <c r="A120" s="7" t="s">
        <v>120</v>
      </c>
      <c r="B120" s="13">
        <v>1376279.09</v>
      </c>
      <c r="C120" s="13">
        <v>1342671</v>
      </c>
      <c r="D120" s="13">
        <v>1509793.17</v>
      </c>
      <c r="E120" s="13">
        <v>1598785.23</v>
      </c>
      <c r="F120" s="13">
        <v>1569365.16</v>
      </c>
      <c r="G120" s="13">
        <v>1453242.97</v>
      </c>
      <c r="H120" s="65"/>
      <c r="I120" s="65"/>
    </row>
    <row r="121" spans="1:9">
      <c r="A121" s="21" t="s">
        <v>136</v>
      </c>
      <c r="B121" s="22">
        <f>SUM(B119-B120)</f>
        <v>28662.289999999804</v>
      </c>
      <c r="C121" s="22">
        <f t="shared" ref="C121:G121" si="8">SUM(C119-C120)</f>
        <v>-82652</v>
      </c>
      <c r="D121" s="22">
        <f t="shared" si="8"/>
        <v>-92783.449999999953</v>
      </c>
      <c r="E121" s="22">
        <f t="shared" si="8"/>
        <v>-92783.449999999953</v>
      </c>
      <c r="F121" s="22">
        <f t="shared" si="8"/>
        <v>-92783.449999999953</v>
      </c>
      <c r="G121" s="22">
        <f t="shared" si="8"/>
        <v>-1784.8899999998976</v>
      </c>
      <c r="H121" s="65"/>
      <c r="I121" s="65"/>
    </row>
    <row r="122" spans="1:9">
      <c r="A122" s="23" t="s">
        <v>137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65"/>
      <c r="I122" s="65"/>
    </row>
    <row r="123" spans="1:9">
      <c r="A123" s="23" t="s">
        <v>138</v>
      </c>
      <c r="B123" s="24"/>
      <c r="C123" s="80">
        <v>120586</v>
      </c>
      <c r="D123" s="24">
        <v>130717.75999999999</v>
      </c>
      <c r="E123" s="24">
        <v>130717.75999999999</v>
      </c>
      <c r="F123" s="24">
        <v>130717.75999999999</v>
      </c>
      <c r="G123" s="24"/>
      <c r="H123" s="65"/>
      <c r="I123" s="65"/>
    </row>
    <row r="124" spans="1:9" ht="45">
      <c r="A124" s="25" t="s">
        <v>139</v>
      </c>
      <c r="B124" s="24"/>
      <c r="C124" s="24">
        <v>-82652</v>
      </c>
      <c r="D124" s="24">
        <v>-92783.449999999953</v>
      </c>
      <c r="E124" s="24">
        <v>-92783.449999999953</v>
      </c>
      <c r="F124" s="24">
        <v>-92783.449999999953</v>
      </c>
      <c r="G124" s="24"/>
      <c r="H124" s="65"/>
      <c r="I124" s="65"/>
    </row>
  </sheetData>
  <mergeCells count="1">
    <mergeCell ref="B41:C41"/>
  </mergeCells>
  <pageMargins left="0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4" sqref="A4:XFD4"/>
    </sheetView>
  </sheetViews>
  <sheetFormatPr defaultRowHeight="15"/>
  <cols>
    <col min="1" max="1" width="36.42578125" customWidth="1"/>
    <col min="2" max="2" width="15.28515625" customWidth="1"/>
    <col min="3" max="3" width="13.85546875" customWidth="1"/>
    <col min="4" max="4" width="16" customWidth="1"/>
    <col min="5" max="5" width="14.28515625" customWidth="1"/>
    <col min="6" max="6" width="14.85546875" customWidth="1"/>
    <col min="7" max="7" width="17.42578125" customWidth="1"/>
    <col min="8" max="8" width="8.5703125" customWidth="1"/>
    <col min="9" max="9" width="8.7109375" customWidth="1"/>
    <col min="12" max="12" width="29.85546875" customWidth="1"/>
  </cols>
  <sheetData>
    <row r="1" spans="1:9">
      <c r="B1" s="20" t="s">
        <v>131</v>
      </c>
      <c r="C1" s="20"/>
      <c r="D1" s="20"/>
    </row>
    <row r="2" spans="1:9">
      <c r="B2" s="20" t="s">
        <v>140</v>
      </c>
      <c r="C2" s="20"/>
      <c r="D2" s="20"/>
    </row>
    <row r="3" spans="1:9" ht="15.75" thickBot="1"/>
    <row r="4" spans="1:9" ht="61.5" customHeight="1" thickBot="1">
      <c r="A4" s="52" t="s">
        <v>0</v>
      </c>
      <c r="B4" s="52" t="s">
        <v>14</v>
      </c>
      <c r="C4" s="52" t="s">
        <v>15</v>
      </c>
      <c r="D4" s="52" t="s">
        <v>16</v>
      </c>
      <c r="E4" s="52" t="s">
        <v>17</v>
      </c>
      <c r="F4" s="52" t="s">
        <v>19</v>
      </c>
      <c r="G4" s="52" t="s">
        <v>18</v>
      </c>
      <c r="H4" s="66" t="s">
        <v>231</v>
      </c>
      <c r="I4" s="66" t="s">
        <v>232</v>
      </c>
    </row>
    <row r="5" spans="1:9" s="117" customFormat="1" ht="12" customHeight="1">
      <c r="A5" s="122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</row>
    <row r="6" spans="1:9">
      <c r="A6" s="53" t="s">
        <v>141</v>
      </c>
      <c r="B6" s="54">
        <v>1376279.09</v>
      </c>
      <c r="C6" s="54">
        <v>1342671</v>
      </c>
      <c r="D6" s="54">
        <v>1509793.17</v>
      </c>
      <c r="E6" s="54">
        <v>1598785.23</v>
      </c>
      <c r="F6" s="54">
        <v>1569365.16</v>
      </c>
      <c r="G6" s="54">
        <v>1453242.97</v>
      </c>
      <c r="H6" s="68">
        <f>SUM(G6/B6*100)</f>
        <v>105.59217098909785</v>
      </c>
      <c r="I6" s="68">
        <f>SUM(G6/F6*100)</f>
        <v>92.600690205203733</v>
      </c>
    </row>
    <row r="7" spans="1:9">
      <c r="A7" s="55" t="s">
        <v>142</v>
      </c>
      <c r="B7" s="56">
        <v>1376279.09</v>
      </c>
      <c r="C7" s="56">
        <v>1342671</v>
      </c>
      <c r="D7" s="56">
        <v>1509793.17</v>
      </c>
      <c r="E7" s="56">
        <v>1598785.23</v>
      </c>
      <c r="F7" s="56">
        <v>1569365.16</v>
      </c>
      <c r="G7" s="56">
        <v>1453242.97</v>
      </c>
      <c r="H7" s="70">
        <f t="shared" ref="H7:H29" si="0">SUM(G7/B7*100)</f>
        <v>105.59217098909785</v>
      </c>
      <c r="I7" s="70">
        <f t="shared" ref="I7:I29" si="1">SUM(G7/F7*100)</f>
        <v>92.600690205203733</v>
      </c>
    </row>
    <row r="8" spans="1:9">
      <c r="A8" s="57" t="s">
        <v>143</v>
      </c>
      <c r="B8" s="58">
        <v>1376279.09</v>
      </c>
      <c r="C8" s="58">
        <v>1342671</v>
      </c>
      <c r="D8" s="58">
        <v>1509793.17</v>
      </c>
      <c r="E8" s="58">
        <v>1598785.23</v>
      </c>
      <c r="F8" s="58">
        <v>1569365.16</v>
      </c>
      <c r="G8" s="58">
        <v>1453242.97</v>
      </c>
      <c r="H8" s="72">
        <f t="shared" si="0"/>
        <v>105.59217098909785</v>
      </c>
      <c r="I8" s="72">
        <f t="shared" si="1"/>
        <v>92.600690205203733</v>
      </c>
    </row>
    <row r="9" spans="1:9">
      <c r="A9" s="53" t="s">
        <v>144</v>
      </c>
      <c r="B9" s="54">
        <v>1376279.09</v>
      </c>
      <c r="C9" s="54">
        <v>1342671</v>
      </c>
      <c r="D9" s="54">
        <v>1509793.17</v>
      </c>
      <c r="E9" s="54">
        <v>1598785.23</v>
      </c>
      <c r="F9" s="54">
        <v>1569365.16</v>
      </c>
      <c r="G9" s="54">
        <v>1453242.97</v>
      </c>
      <c r="H9" s="68">
        <f t="shared" si="0"/>
        <v>105.59217098909785</v>
      </c>
      <c r="I9" s="68">
        <f t="shared" si="1"/>
        <v>92.600690205203733</v>
      </c>
    </row>
    <row r="10" spans="1:9">
      <c r="A10" s="53" t="s">
        <v>145</v>
      </c>
      <c r="B10" s="54">
        <v>1376279.09</v>
      </c>
      <c r="C10" s="54">
        <v>1342671</v>
      </c>
      <c r="D10" s="54">
        <v>1509793.17</v>
      </c>
      <c r="E10" s="68">
        <v>1598785.23</v>
      </c>
      <c r="F10" s="54">
        <v>1569365.16</v>
      </c>
      <c r="G10" s="54">
        <v>1453242.97</v>
      </c>
      <c r="H10" s="68">
        <f t="shared" si="0"/>
        <v>105.59217098909785</v>
      </c>
      <c r="I10" s="68">
        <f t="shared" si="1"/>
        <v>92.600690205203733</v>
      </c>
    </row>
    <row r="11" spans="1:9">
      <c r="A11" s="53" t="s">
        <v>146</v>
      </c>
      <c r="B11" s="54">
        <v>1290444.26</v>
      </c>
      <c r="C11" s="54">
        <v>1210100</v>
      </c>
      <c r="D11" s="54">
        <v>1344980</v>
      </c>
      <c r="E11" s="54">
        <v>1372230</v>
      </c>
      <c r="F11" s="54">
        <v>1365080</v>
      </c>
      <c r="G11" s="54">
        <v>1350225.9</v>
      </c>
      <c r="H11" s="68">
        <f t="shared" si="0"/>
        <v>104.63264023507686</v>
      </c>
      <c r="I11" s="68">
        <f t="shared" si="1"/>
        <v>98.911851320069147</v>
      </c>
    </row>
    <row r="12" spans="1:9">
      <c r="A12" s="53" t="s">
        <v>147</v>
      </c>
      <c r="B12" s="54">
        <v>1290444.26</v>
      </c>
      <c r="C12" s="54">
        <v>1210100</v>
      </c>
      <c r="D12" s="54">
        <v>1344980</v>
      </c>
      <c r="E12" s="54">
        <v>1372230</v>
      </c>
      <c r="F12" s="54">
        <v>1365080</v>
      </c>
      <c r="G12" s="54">
        <v>1350225.9</v>
      </c>
      <c r="H12" s="68">
        <f t="shared" si="0"/>
        <v>104.63264023507686</v>
      </c>
      <c r="I12" s="68">
        <f t="shared" si="1"/>
        <v>98.911851320069147</v>
      </c>
    </row>
    <row r="13" spans="1:9">
      <c r="A13" s="59" t="s">
        <v>4</v>
      </c>
      <c r="B13" s="60">
        <v>1195149.28</v>
      </c>
      <c r="C13" s="60">
        <v>1210100</v>
      </c>
      <c r="D13" s="60">
        <v>1344980</v>
      </c>
      <c r="E13" s="111">
        <v>1371980</v>
      </c>
      <c r="F13" s="60">
        <v>1364830</v>
      </c>
      <c r="G13" s="60">
        <v>1349975.9</v>
      </c>
      <c r="H13" s="60">
        <f t="shared" si="0"/>
        <v>112.95458421729543</v>
      </c>
      <c r="I13" s="60">
        <f t="shared" si="1"/>
        <v>98.911652000615462</v>
      </c>
    </row>
    <row r="14" spans="1:9">
      <c r="A14" s="61" t="s">
        <v>52</v>
      </c>
      <c r="B14" s="62">
        <v>1081110.6599999999</v>
      </c>
      <c r="C14" s="62">
        <v>1066000</v>
      </c>
      <c r="D14" s="62">
        <v>1201000</v>
      </c>
      <c r="E14" s="112">
        <v>1230000</v>
      </c>
      <c r="F14" s="62">
        <v>1245000</v>
      </c>
      <c r="G14" s="62">
        <v>1231514.03</v>
      </c>
      <c r="H14" s="77">
        <f t="shared" si="0"/>
        <v>113.91193108760949</v>
      </c>
      <c r="I14" s="77">
        <f t="shared" si="1"/>
        <v>98.916789558232935</v>
      </c>
    </row>
    <row r="15" spans="1:9">
      <c r="A15" s="61" t="s">
        <v>60</v>
      </c>
      <c r="B15" s="62">
        <v>110707.63</v>
      </c>
      <c r="C15" s="62">
        <v>139500</v>
      </c>
      <c r="D15" s="62">
        <v>139400</v>
      </c>
      <c r="E15" s="112">
        <v>137450</v>
      </c>
      <c r="F15" s="62">
        <v>117250</v>
      </c>
      <c r="G15" s="62">
        <v>115948.05</v>
      </c>
      <c r="H15" s="77">
        <f t="shared" si="0"/>
        <v>104.7335671443784</v>
      </c>
      <c r="I15" s="77">
        <f t="shared" si="1"/>
        <v>98.889594882729213</v>
      </c>
    </row>
    <row r="16" spans="1:9">
      <c r="A16" s="61" t="s">
        <v>92</v>
      </c>
      <c r="B16" s="62">
        <v>3330.99</v>
      </c>
      <c r="C16" s="62">
        <v>4600</v>
      </c>
      <c r="D16" s="62">
        <v>4580</v>
      </c>
      <c r="E16" s="112">
        <v>4530</v>
      </c>
      <c r="F16" s="62">
        <v>2580</v>
      </c>
      <c r="G16" s="62">
        <v>2513.8200000000002</v>
      </c>
      <c r="H16" s="77">
        <f t="shared" si="0"/>
        <v>75.467653760593706</v>
      </c>
      <c r="I16" s="77">
        <f t="shared" si="1"/>
        <v>97.434883720930245</v>
      </c>
    </row>
    <row r="17" spans="1:9" ht="26.25">
      <c r="A17" s="59" t="s">
        <v>5</v>
      </c>
      <c r="B17" s="60">
        <v>95294.98</v>
      </c>
      <c r="C17" s="59"/>
      <c r="D17" s="59"/>
      <c r="E17" s="113">
        <v>250</v>
      </c>
      <c r="F17" s="63">
        <v>250</v>
      </c>
      <c r="G17" s="63">
        <v>250</v>
      </c>
      <c r="H17" s="60">
        <f t="shared" si="0"/>
        <v>0.26234330496737607</v>
      </c>
      <c r="I17" s="60">
        <f t="shared" si="1"/>
        <v>100</v>
      </c>
    </row>
    <row r="18" spans="1:9" ht="26.25">
      <c r="A18" s="61" t="s">
        <v>104</v>
      </c>
      <c r="B18" s="61"/>
      <c r="C18" s="61"/>
      <c r="D18" s="61"/>
      <c r="E18" s="114">
        <v>250</v>
      </c>
      <c r="F18" s="64">
        <v>250</v>
      </c>
      <c r="G18" s="64">
        <v>250</v>
      </c>
      <c r="H18" s="77"/>
      <c r="I18" s="77">
        <f t="shared" si="1"/>
        <v>100</v>
      </c>
    </row>
    <row r="19" spans="1:9" ht="26.25">
      <c r="A19" s="61" t="s">
        <v>107</v>
      </c>
      <c r="B19" s="62">
        <v>95294.98</v>
      </c>
      <c r="C19" s="61"/>
      <c r="D19" s="61"/>
      <c r="E19" s="61"/>
      <c r="F19" s="61"/>
      <c r="G19" s="61"/>
      <c r="H19" s="89"/>
      <c r="I19" s="89"/>
    </row>
    <row r="20" spans="1:9">
      <c r="A20" s="53" t="s">
        <v>148</v>
      </c>
      <c r="B20" s="54">
        <v>85834.83</v>
      </c>
      <c r="C20" s="54">
        <v>132571</v>
      </c>
      <c r="D20" s="54">
        <v>164813.17000000001</v>
      </c>
      <c r="E20" s="110">
        <v>226555.23</v>
      </c>
      <c r="F20" s="54">
        <v>204285.16</v>
      </c>
      <c r="G20" s="54">
        <v>103017.07</v>
      </c>
      <c r="H20" s="68">
        <f t="shared" si="0"/>
        <v>120.01779464117305</v>
      </c>
      <c r="I20" s="68">
        <f t="shared" si="1"/>
        <v>50.428073189457322</v>
      </c>
    </row>
    <row r="21" spans="1:9">
      <c r="A21" s="53" t="s">
        <v>149</v>
      </c>
      <c r="B21" s="54">
        <v>85834.83</v>
      </c>
      <c r="C21" s="54">
        <v>132571</v>
      </c>
      <c r="D21" s="54">
        <v>164813.17000000001</v>
      </c>
      <c r="E21" s="110">
        <v>226555.23</v>
      </c>
      <c r="F21" s="54">
        <v>204285.16</v>
      </c>
      <c r="G21" s="54">
        <v>103017.07</v>
      </c>
      <c r="H21" s="68">
        <f t="shared" si="0"/>
        <v>120.01779464117305</v>
      </c>
      <c r="I21" s="68">
        <f t="shared" si="1"/>
        <v>50.428073189457322</v>
      </c>
    </row>
    <row r="22" spans="1:9">
      <c r="A22" s="59" t="s">
        <v>4</v>
      </c>
      <c r="B22" s="60">
        <v>70545.25</v>
      </c>
      <c r="C22" s="60">
        <v>75999</v>
      </c>
      <c r="D22" s="60">
        <v>107146.49</v>
      </c>
      <c r="E22" s="111">
        <v>164988.54999999999</v>
      </c>
      <c r="F22" s="60">
        <v>148500.16</v>
      </c>
      <c r="G22" s="60">
        <v>98398.09</v>
      </c>
      <c r="H22" s="60">
        <f t="shared" si="0"/>
        <v>139.48223303482516</v>
      </c>
      <c r="I22" s="60">
        <f t="shared" si="1"/>
        <v>66.261268674727347</v>
      </c>
    </row>
    <row r="23" spans="1:9">
      <c r="A23" s="61" t="s">
        <v>52</v>
      </c>
      <c r="B23" s="62">
        <v>2119.38</v>
      </c>
      <c r="C23" s="62">
        <v>1200</v>
      </c>
      <c r="D23" s="62">
        <v>1435</v>
      </c>
      <c r="E23" s="112">
        <v>1782</v>
      </c>
      <c r="F23" s="64">
        <v>945</v>
      </c>
      <c r="G23" s="64">
        <v>772.01</v>
      </c>
      <c r="H23" s="77">
        <f t="shared" si="0"/>
        <v>36.426218988572131</v>
      </c>
      <c r="I23" s="77">
        <f t="shared" si="1"/>
        <v>81.694179894179896</v>
      </c>
    </row>
    <row r="24" spans="1:9">
      <c r="A24" s="61" t="s">
        <v>60</v>
      </c>
      <c r="B24" s="62">
        <v>66870.429999999993</v>
      </c>
      <c r="C24" s="62">
        <v>71166</v>
      </c>
      <c r="D24" s="62">
        <v>100748.62</v>
      </c>
      <c r="E24" s="112">
        <v>157393.68</v>
      </c>
      <c r="F24" s="62">
        <v>144656.79</v>
      </c>
      <c r="G24" s="62">
        <v>95288.9</v>
      </c>
      <c r="H24" s="77">
        <f t="shared" si="0"/>
        <v>142.49781256079854</v>
      </c>
      <c r="I24" s="77">
        <f t="shared" si="1"/>
        <v>65.872400459045153</v>
      </c>
    </row>
    <row r="25" spans="1:9">
      <c r="A25" s="61" t="s">
        <v>92</v>
      </c>
      <c r="B25" s="64">
        <v>119.34</v>
      </c>
      <c r="C25" s="64">
        <v>53</v>
      </c>
      <c r="D25" s="64">
        <v>101.15</v>
      </c>
      <c r="E25" s="114">
        <v>101.15</v>
      </c>
      <c r="F25" s="64">
        <v>102.94</v>
      </c>
      <c r="G25" s="64">
        <v>40.880000000000003</v>
      </c>
      <c r="H25" s="77">
        <f t="shared" si="0"/>
        <v>34.255069549187198</v>
      </c>
      <c r="I25" s="77">
        <f t="shared" si="1"/>
        <v>39.712453856615511</v>
      </c>
    </row>
    <row r="26" spans="1:9" ht="39">
      <c r="A26" s="61" t="s">
        <v>97</v>
      </c>
      <c r="B26" s="62">
        <v>1436.1</v>
      </c>
      <c r="C26" s="62">
        <v>3580</v>
      </c>
      <c r="D26" s="62">
        <v>4050</v>
      </c>
      <c r="E26" s="112">
        <v>4900</v>
      </c>
      <c r="F26" s="62">
        <v>1983.71</v>
      </c>
      <c r="G26" s="62">
        <v>1484.58</v>
      </c>
      <c r="H26" s="77">
        <f t="shared" si="0"/>
        <v>103.37580948401921</v>
      </c>
      <c r="I26" s="77">
        <f t="shared" si="1"/>
        <v>74.83856007178467</v>
      </c>
    </row>
    <row r="27" spans="1:9">
      <c r="A27" s="61" t="s">
        <v>101</v>
      </c>
      <c r="B27" s="61"/>
      <c r="C27" s="61"/>
      <c r="D27" s="64">
        <v>811.72</v>
      </c>
      <c r="E27" s="114">
        <v>811.72</v>
      </c>
      <c r="F27" s="64">
        <v>811.72</v>
      </c>
      <c r="G27" s="64">
        <v>811.72</v>
      </c>
      <c r="H27" s="77"/>
      <c r="I27" s="77">
        <f t="shared" si="1"/>
        <v>100</v>
      </c>
    </row>
    <row r="28" spans="1:9" ht="26.25">
      <c r="A28" s="59" t="s">
        <v>5</v>
      </c>
      <c r="B28" s="60">
        <v>15289.58</v>
      </c>
      <c r="C28" s="60">
        <v>56572</v>
      </c>
      <c r="D28" s="60">
        <v>57666.68</v>
      </c>
      <c r="E28" s="111">
        <v>61566.68</v>
      </c>
      <c r="F28" s="60">
        <v>55785</v>
      </c>
      <c r="G28" s="60">
        <v>4618.9799999999996</v>
      </c>
      <c r="H28" s="60">
        <f t="shared" si="0"/>
        <v>30.209986147428509</v>
      </c>
      <c r="I28" s="60">
        <f t="shared" si="1"/>
        <v>8.2799677332616284</v>
      </c>
    </row>
    <row r="29" spans="1:9" ht="26.25">
      <c r="A29" s="61" t="s">
        <v>107</v>
      </c>
      <c r="B29" s="62">
        <v>15289.58</v>
      </c>
      <c r="C29" s="62">
        <v>25572</v>
      </c>
      <c r="D29" s="62">
        <v>26757</v>
      </c>
      <c r="E29" s="112">
        <v>27657</v>
      </c>
      <c r="F29" s="62">
        <v>24830</v>
      </c>
      <c r="G29" s="62">
        <v>4618.9799999999996</v>
      </c>
      <c r="H29" s="77">
        <f t="shared" si="0"/>
        <v>30.209986147428509</v>
      </c>
      <c r="I29" s="77">
        <f t="shared" si="1"/>
        <v>18.602416431735801</v>
      </c>
    </row>
    <row r="30" spans="1:9" ht="26.25">
      <c r="A30" s="61" t="s">
        <v>119</v>
      </c>
      <c r="B30" s="61"/>
      <c r="C30" s="62">
        <v>31000</v>
      </c>
      <c r="D30" s="62">
        <v>30909.68</v>
      </c>
      <c r="E30" s="112">
        <v>33909.68</v>
      </c>
      <c r="F30" s="62">
        <v>30955</v>
      </c>
      <c r="G30" s="61"/>
      <c r="H30" s="89"/>
      <c r="I30" s="89"/>
    </row>
  </sheetData>
  <pageMargins left="0" right="0" top="0.15748031496062992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L27" sqref="L27:L28"/>
    </sheetView>
  </sheetViews>
  <sheetFormatPr defaultRowHeight="15"/>
  <cols>
    <col min="1" max="1" width="5.5703125" customWidth="1"/>
    <col min="2" max="2" width="5.42578125" customWidth="1"/>
    <col min="3" max="3" width="5.7109375" customWidth="1"/>
    <col min="4" max="4" width="35.42578125" customWidth="1"/>
    <col min="5" max="5" width="12.85546875" customWidth="1"/>
    <col min="6" max="6" width="6.7109375" customWidth="1"/>
    <col min="8" max="9" width="9.140625" style="65"/>
    <col min="10" max="10" width="11.42578125" customWidth="1"/>
    <col min="11" max="11" width="7.85546875" customWidth="1"/>
    <col min="12" max="12" width="8.7109375" customWidth="1"/>
  </cols>
  <sheetData>
    <row r="1" spans="1:12">
      <c r="A1" s="51"/>
      <c r="B1" s="51"/>
      <c r="C1" s="51"/>
      <c r="D1" s="36" t="s">
        <v>24</v>
      </c>
      <c r="E1" s="51"/>
      <c r="F1" s="36"/>
      <c r="G1" s="36"/>
      <c r="H1" s="36"/>
      <c r="I1" s="36"/>
      <c r="J1" s="51"/>
    </row>
    <row r="2" spans="1:12">
      <c r="A2" s="51"/>
      <c r="B2" s="51"/>
      <c r="C2" s="51"/>
      <c r="D2" s="36" t="s">
        <v>150</v>
      </c>
      <c r="E2" s="36"/>
      <c r="F2" s="36"/>
      <c r="G2" s="36"/>
      <c r="H2" s="36"/>
      <c r="I2" s="36"/>
      <c r="J2" s="51"/>
    </row>
    <row r="3" spans="1:12">
      <c r="A3" s="51"/>
      <c r="B3" s="51"/>
      <c r="C3" s="51"/>
      <c r="D3" s="36" t="s">
        <v>151</v>
      </c>
      <c r="E3" s="36"/>
      <c r="F3" s="36"/>
      <c r="G3" s="36"/>
      <c r="H3" s="36"/>
      <c r="I3" s="36"/>
      <c r="J3" s="51"/>
    </row>
    <row r="4" spans="1:12">
      <c r="A4" s="51"/>
      <c r="B4" s="51"/>
      <c r="C4" s="51"/>
      <c r="D4" s="51"/>
      <c r="E4" s="51"/>
      <c r="F4" s="51"/>
      <c r="G4" s="51"/>
      <c r="J4" s="51"/>
    </row>
    <row r="5" spans="1:12" ht="38.25">
      <c r="A5" s="43" t="s">
        <v>152</v>
      </c>
      <c r="B5" s="41" t="s">
        <v>153</v>
      </c>
      <c r="C5" s="41" t="s">
        <v>154</v>
      </c>
      <c r="D5" s="41" t="s">
        <v>155</v>
      </c>
      <c r="E5" s="41" t="s">
        <v>207</v>
      </c>
      <c r="F5" s="41" t="s">
        <v>156</v>
      </c>
      <c r="G5" s="41" t="s">
        <v>157</v>
      </c>
      <c r="H5" s="41" t="s">
        <v>208</v>
      </c>
      <c r="I5" s="41" t="s">
        <v>209</v>
      </c>
      <c r="J5" s="41" t="s">
        <v>210</v>
      </c>
      <c r="K5" s="41" t="s">
        <v>233</v>
      </c>
      <c r="L5" s="41" t="s">
        <v>234</v>
      </c>
    </row>
    <row r="6" spans="1:12" s="117" customFormat="1">
      <c r="A6" s="125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  <c r="L6" s="123">
        <v>12</v>
      </c>
    </row>
    <row r="7" spans="1:12" ht="25.5">
      <c r="A7" s="42">
        <v>8</v>
      </c>
      <c r="B7" s="42"/>
      <c r="C7" s="42"/>
      <c r="D7" s="42" t="s">
        <v>158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>
      <c r="A8" s="42"/>
      <c r="B8" s="40">
        <v>84</v>
      </c>
      <c r="C8" s="40"/>
      <c r="D8" s="40" t="s">
        <v>159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spans="1:12">
      <c r="A9" s="39"/>
      <c r="B9" s="39"/>
      <c r="C9" s="28">
        <v>8</v>
      </c>
      <c r="D9" s="35" t="s">
        <v>160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25.5">
      <c r="A10" s="33">
        <v>5</v>
      </c>
      <c r="B10" s="32"/>
      <c r="C10" s="32"/>
      <c r="D10" s="31" t="s">
        <v>161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25.5">
      <c r="A11" s="40"/>
      <c r="B11" s="40">
        <v>54</v>
      </c>
      <c r="C11" s="40"/>
      <c r="D11" s="30" t="s">
        <v>162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>
      <c r="A12" s="40"/>
      <c r="B12" s="40"/>
      <c r="C12" s="28">
        <v>8</v>
      </c>
      <c r="D12" s="29" t="s">
        <v>160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opLeftCell="A7" workbookViewId="0">
      <selection activeCell="A4" sqref="A4:XFD4"/>
    </sheetView>
  </sheetViews>
  <sheetFormatPr defaultRowHeight="15"/>
  <cols>
    <col min="1" max="1" width="2.7109375" customWidth="1"/>
    <col min="2" max="2" width="5.140625" customWidth="1"/>
    <col min="3" max="3" width="7.28515625" customWidth="1"/>
    <col min="4" max="4" width="57" customWidth="1"/>
    <col min="5" max="5" width="11.28515625" customWidth="1"/>
    <col min="6" max="6" width="6.7109375" customWidth="1"/>
    <col min="7" max="7" width="9.5703125" customWidth="1"/>
    <col min="8" max="9" width="9.140625" style="65"/>
    <col min="10" max="10" width="10.7109375" customWidth="1"/>
    <col min="11" max="11" width="8.140625" customWidth="1"/>
    <col min="12" max="12" width="7" customWidth="1"/>
  </cols>
  <sheetData>
    <row r="1" spans="1:12">
      <c r="A1" s="36"/>
      <c r="B1" s="36"/>
      <c r="C1" s="36" t="s">
        <v>24</v>
      </c>
      <c r="D1" s="36"/>
      <c r="E1" s="36"/>
      <c r="F1" s="51"/>
      <c r="G1" s="51"/>
      <c r="J1" s="51"/>
    </row>
    <row r="2" spans="1:12">
      <c r="A2" s="36"/>
      <c r="B2" s="36"/>
      <c r="C2" s="36" t="s">
        <v>150</v>
      </c>
      <c r="D2" s="36"/>
      <c r="E2" s="36"/>
      <c r="F2" s="51"/>
      <c r="G2" s="51"/>
      <c r="J2" s="51"/>
    </row>
    <row r="3" spans="1:12">
      <c r="A3" s="36"/>
      <c r="B3" s="36"/>
      <c r="C3" s="36" t="s">
        <v>163</v>
      </c>
      <c r="D3" s="36"/>
      <c r="E3" s="36"/>
      <c r="F3" s="51"/>
      <c r="G3" s="51"/>
      <c r="J3" s="51"/>
    </row>
    <row r="4" spans="1:12" ht="38.25">
      <c r="A4" s="41"/>
      <c r="B4" s="41"/>
      <c r="C4" s="41"/>
      <c r="D4" s="41" t="s">
        <v>155</v>
      </c>
      <c r="E4" s="41" t="s">
        <v>207</v>
      </c>
      <c r="F4" s="41" t="s">
        <v>156</v>
      </c>
      <c r="G4" s="41" t="s">
        <v>157</v>
      </c>
      <c r="H4" s="41" t="s">
        <v>208</v>
      </c>
      <c r="I4" s="41" t="s">
        <v>209</v>
      </c>
      <c r="J4" s="41" t="s">
        <v>210</v>
      </c>
      <c r="K4" s="124" t="s">
        <v>233</v>
      </c>
      <c r="L4" s="41" t="s">
        <v>234</v>
      </c>
    </row>
    <row r="5" spans="1:12" s="117" customForma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</row>
    <row r="6" spans="1:12">
      <c r="A6" s="42"/>
      <c r="B6" s="42"/>
      <c r="C6" s="42"/>
      <c r="D6" s="42" t="s">
        <v>158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>
      <c r="A7" s="40">
        <v>84</v>
      </c>
      <c r="B7" s="40"/>
      <c r="C7" s="40"/>
      <c r="D7" s="40" t="s">
        <v>159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 ht="38.25" customHeight="1">
      <c r="A8" s="40"/>
      <c r="B8" s="38" t="s">
        <v>164</v>
      </c>
      <c r="C8" s="37"/>
      <c r="D8" s="49" t="s">
        <v>165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spans="1:12" ht="27" customHeight="1">
      <c r="A9" s="40"/>
      <c r="B9" s="48"/>
      <c r="C9" s="37">
        <v>8443</v>
      </c>
      <c r="D9" s="49" t="s">
        <v>166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32.25" customHeight="1">
      <c r="A10" s="40"/>
      <c r="B10" s="48"/>
      <c r="C10" s="37">
        <v>8444</v>
      </c>
      <c r="D10" s="49" t="s">
        <v>167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41.25" customHeight="1">
      <c r="A11" s="40"/>
      <c r="B11" s="48"/>
      <c r="C11" s="37">
        <v>8445</v>
      </c>
      <c r="D11" s="49" t="s">
        <v>168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13.5" customHeight="1">
      <c r="A12" s="40"/>
      <c r="B12" s="48"/>
      <c r="C12" s="37">
        <v>8446</v>
      </c>
      <c r="D12" s="49" t="s">
        <v>169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8" customHeight="1">
      <c r="A13" s="40"/>
      <c r="B13" s="48"/>
      <c r="C13" s="37">
        <v>8447</v>
      </c>
      <c r="D13" s="49" t="s">
        <v>170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16.5" customHeight="1">
      <c r="A14" s="40"/>
      <c r="B14" s="48"/>
      <c r="C14" s="37">
        <v>8448</v>
      </c>
      <c r="D14" s="49" t="s">
        <v>171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18" customHeight="1">
      <c r="A15" s="32"/>
      <c r="B15" s="32"/>
      <c r="C15" s="32"/>
      <c r="D15" s="31" t="s">
        <v>161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31.5" customHeight="1">
      <c r="A16" s="47">
        <v>54</v>
      </c>
      <c r="B16" s="47"/>
      <c r="C16" s="47"/>
      <c r="D16" s="45" t="s">
        <v>206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26.25">
      <c r="A17" s="47"/>
      <c r="B17" s="47">
        <v>544</v>
      </c>
      <c r="C17" s="47"/>
      <c r="D17" s="44" t="s">
        <v>172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ht="27.75" customHeight="1">
      <c r="A18" s="47"/>
      <c r="B18" s="47"/>
      <c r="C18" s="34" t="s">
        <v>173</v>
      </c>
      <c r="D18" s="44" t="s">
        <v>174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26.25">
      <c r="A19" s="40"/>
      <c r="B19" s="40"/>
      <c r="C19" s="34" t="s">
        <v>175</v>
      </c>
      <c r="D19" s="44" t="s">
        <v>176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ht="26.25">
      <c r="A20" s="47"/>
      <c r="B20" s="47"/>
      <c r="C20" s="34" t="s">
        <v>177</v>
      </c>
      <c r="D20" s="44" t="s">
        <v>178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>
      <c r="A21" s="24"/>
      <c r="B21" s="24"/>
      <c r="C21" s="34" t="s">
        <v>179</v>
      </c>
      <c r="D21" s="44" t="s">
        <v>180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ht="29.25" customHeight="1">
      <c r="A22" s="24"/>
      <c r="B22" s="24"/>
      <c r="C22" s="34" t="s">
        <v>181</v>
      </c>
      <c r="D22" s="44" t="s">
        <v>182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33" customHeight="1">
      <c r="A23" s="24"/>
      <c r="B23" s="24"/>
      <c r="C23" s="34" t="s">
        <v>183</v>
      </c>
      <c r="D23" s="44" t="s">
        <v>184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</sheetData>
  <pageMargins left="0" right="0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85"/>
  <sheetViews>
    <sheetView workbookViewId="0">
      <selection activeCell="M5" sqref="M5"/>
    </sheetView>
  </sheetViews>
  <sheetFormatPr defaultRowHeight="15"/>
  <cols>
    <col min="1" max="1" width="37.28515625" customWidth="1"/>
    <col min="2" max="2" width="15.5703125" customWidth="1"/>
    <col min="3" max="3" width="13.28515625" customWidth="1"/>
    <col min="4" max="4" width="13.5703125" customWidth="1"/>
    <col min="5" max="5" width="14.140625" customWidth="1"/>
    <col min="6" max="6" width="13" customWidth="1"/>
    <col min="7" max="7" width="16" customWidth="1"/>
    <col min="8" max="8" width="11.140625" customWidth="1"/>
    <col min="9" max="9" width="10" customWidth="1"/>
    <col min="12" max="12" width="19.85546875" customWidth="1"/>
  </cols>
  <sheetData>
    <row r="2" spans="1:9">
      <c r="A2" s="20" t="s">
        <v>205</v>
      </c>
    </row>
    <row r="3" spans="1:9" ht="15.75" thickBot="1"/>
    <row r="4" spans="1:9" ht="95.25" customHeight="1" thickBot="1">
      <c r="A4" s="66" t="s">
        <v>0</v>
      </c>
      <c r="B4" s="66" t="s">
        <v>14</v>
      </c>
      <c r="C4" s="66" t="s">
        <v>15</v>
      </c>
      <c r="D4" s="66" t="s">
        <v>16</v>
      </c>
      <c r="E4" s="66" t="s">
        <v>17</v>
      </c>
      <c r="F4" s="66" t="s">
        <v>19</v>
      </c>
      <c r="G4" s="66" t="s">
        <v>230</v>
      </c>
      <c r="H4" s="66" t="s">
        <v>231</v>
      </c>
      <c r="I4" s="66" t="s">
        <v>232</v>
      </c>
    </row>
    <row r="5" spans="1:9" s="117" customFormat="1" ht="19.5" customHeight="1">
      <c r="A5" s="122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</row>
    <row r="6" spans="1:9">
      <c r="A6" s="67" t="s">
        <v>141</v>
      </c>
      <c r="B6" s="99">
        <v>1376279.09</v>
      </c>
      <c r="C6" s="99">
        <v>1342671</v>
      </c>
      <c r="D6" s="99">
        <v>1509793.17</v>
      </c>
      <c r="E6" s="99">
        <v>1598785.23</v>
      </c>
      <c r="F6" s="99">
        <v>1569365.16</v>
      </c>
      <c r="G6" s="99">
        <v>1453242.97</v>
      </c>
      <c r="H6" s="99">
        <f t="shared" ref="H6:H53" si="0">SUM(G6/B6*100)</f>
        <v>105.59217098909785</v>
      </c>
      <c r="I6" s="99">
        <f>SUM(G6/F6*100)</f>
        <v>92.600690205203733</v>
      </c>
    </row>
    <row r="7" spans="1:9">
      <c r="A7" s="69" t="s">
        <v>142</v>
      </c>
      <c r="B7" s="100">
        <v>1376279.09</v>
      </c>
      <c r="C7" s="100">
        <v>1342671</v>
      </c>
      <c r="D7" s="100">
        <v>1509793.17</v>
      </c>
      <c r="E7" s="100">
        <v>1598785.23</v>
      </c>
      <c r="F7" s="100">
        <v>1569365.16</v>
      </c>
      <c r="G7" s="100">
        <v>1453242.97</v>
      </c>
      <c r="H7" s="100">
        <f t="shared" si="0"/>
        <v>105.59217098909785</v>
      </c>
      <c r="I7" s="100">
        <f t="shared" ref="I7:I64" si="1">SUM(G7/F7*100)</f>
        <v>92.600690205203733</v>
      </c>
    </row>
    <row r="8" spans="1:9">
      <c r="A8" s="71" t="s">
        <v>143</v>
      </c>
      <c r="B8" s="101">
        <v>1376279.09</v>
      </c>
      <c r="C8" s="101">
        <v>1342671</v>
      </c>
      <c r="D8" s="101">
        <v>1509793.17</v>
      </c>
      <c r="E8" s="101">
        <v>1598785.23</v>
      </c>
      <c r="F8" s="101">
        <v>1569365.16</v>
      </c>
      <c r="G8" s="101">
        <v>1453242.97</v>
      </c>
      <c r="H8" s="101">
        <f t="shared" si="0"/>
        <v>105.59217098909785</v>
      </c>
      <c r="I8" s="101">
        <f t="shared" si="1"/>
        <v>92.600690205203733</v>
      </c>
    </row>
    <row r="9" spans="1:9" ht="26.25">
      <c r="A9" s="73" t="s">
        <v>185</v>
      </c>
      <c r="B9" s="102">
        <v>202676.67</v>
      </c>
      <c r="C9" s="102">
        <v>130100</v>
      </c>
      <c r="D9" s="102">
        <v>129980</v>
      </c>
      <c r="E9" s="102">
        <f>SUM(E10+E44+E60)</f>
        <v>127980</v>
      </c>
      <c r="F9" s="102">
        <v>112730</v>
      </c>
      <c r="G9" s="102">
        <v>112728.71</v>
      </c>
      <c r="H9" s="102">
        <f t="shared" si="0"/>
        <v>55.619973428614159</v>
      </c>
      <c r="I9" s="102">
        <f t="shared" si="1"/>
        <v>99.998855672846631</v>
      </c>
    </row>
    <row r="10" spans="1:9" ht="26.25">
      <c r="A10" s="74" t="s">
        <v>186</v>
      </c>
      <c r="B10" s="103">
        <v>28596.37</v>
      </c>
      <c r="C10" s="103">
        <v>38100</v>
      </c>
      <c r="D10" s="103">
        <v>37980</v>
      </c>
      <c r="E10" s="103">
        <v>37980</v>
      </c>
      <c r="F10" s="103">
        <v>37980</v>
      </c>
      <c r="G10" s="103">
        <v>37980</v>
      </c>
      <c r="H10" s="103">
        <f t="shared" si="0"/>
        <v>132.81405996635237</v>
      </c>
      <c r="I10" s="103">
        <f t="shared" si="1"/>
        <v>100</v>
      </c>
    </row>
    <row r="11" spans="1:9">
      <c r="A11" s="67" t="s">
        <v>147</v>
      </c>
      <c r="B11" s="99">
        <v>28596.37</v>
      </c>
      <c r="C11" s="99">
        <v>38100</v>
      </c>
      <c r="D11" s="99">
        <v>37980</v>
      </c>
      <c r="E11" s="99">
        <v>37980</v>
      </c>
      <c r="F11" s="99">
        <v>37980</v>
      </c>
      <c r="G11" s="99">
        <v>37980</v>
      </c>
      <c r="H11" s="99">
        <f t="shared" si="0"/>
        <v>132.81405996635237</v>
      </c>
      <c r="I11" s="99">
        <f t="shared" si="1"/>
        <v>100</v>
      </c>
    </row>
    <row r="12" spans="1:9">
      <c r="A12" s="75" t="s">
        <v>130</v>
      </c>
      <c r="B12" s="104">
        <v>28596.37</v>
      </c>
      <c r="C12" s="104">
        <v>38100</v>
      </c>
      <c r="D12" s="104">
        <v>37980</v>
      </c>
      <c r="E12" s="104">
        <v>37980</v>
      </c>
      <c r="F12" s="104">
        <v>37980</v>
      </c>
      <c r="G12" s="104">
        <v>37980</v>
      </c>
      <c r="H12" s="104">
        <f t="shared" si="0"/>
        <v>132.81405996635237</v>
      </c>
      <c r="I12" s="104">
        <f t="shared" si="1"/>
        <v>100</v>
      </c>
    </row>
    <row r="13" spans="1:9">
      <c r="A13" s="76" t="s">
        <v>60</v>
      </c>
      <c r="B13" s="105">
        <v>28158.38</v>
      </c>
      <c r="C13" s="105">
        <v>37500</v>
      </c>
      <c r="D13" s="105">
        <v>37400</v>
      </c>
      <c r="E13" s="105">
        <v>37450</v>
      </c>
      <c r="F13" s="105">
        <v>37500</v>
      </c>
      <c r="G13" s="105">
        <v>37500</v>
      </c>
      <c r="H13" s="105">
        <f t="shared" si="0"/>
        <v>133.17527499806451</v>
      </c>
      <c r="I13" s="105">
        <f t="shared" si="1"/>
        <v>100</v>
      </c>
    </row>
    <row r="14" spans="1:9">
      <c r="A14" s="78" t="s">
        <v>61</v>
      </c>
      <c r="B14" s="106">
        <v>4659.71</v>
      </c>
      <c r="C14" s="106">
        <v>6000</v>
      </c>
      <c r="D14" s="106">
        <v>5900</v>
      </c>
      <c r="E14" s="106">
        <v>6900</v>
      </c>
      <c r="F14" s="106">
        <v>7200</v>
      </c>
      <c r="G14" s="106">
        <v>7200</v>
      </c>
      <c r="H14" s="106">
        <f t="shared" si="0"/>
        <v>154.51605357414945</v>
      </c>
      <c r="I14" s="106">
        <f t="shared" si="1"/>
        <v>100</v>
      </c>
    </row>
    <row r="15" spans="1:9">
      <c r="A15" s="67" t="s">
        <v>62</v>
      </c>
      <c r="B15" s="99">
        <v>3726.35</v>
      </c>
      <c r="C15" s="99"/>
      <c r="D15" s="99"/>
      <c r="E15" s="99"/>
      <c r="F15" s="99"/>
      <c r="G15" s="99">
        <v>5897.59</v>
      </c>
      <c r="H15" s="99">
        <f t="shared" si="0"/>
        <v>158.26720517396379</v>
      </c>
      <c r="I15" s="99"/>
    </row>
    <row r="16" spans="1:9">
      <c r="A16" s="67" t="s">
        <v>64</v>
      </c>
      <c r="B16" s="99">
        <v>801.17</v>
      </c>
      <c r="C16" s="99"/>
      <c r="D16" s="99"/>
      <c r="E16" s="99"/>
      <c r="F16" s="99"/>
      <c r="G16" s="99">
        <v>480.41</v>
      </c>
      <c r="H16" s="99">
        <f t="shared" si="0"/>
        <v>59.963553303293935</v>
      </c>
      <c r="I16" s="99"/>
    </row>
    <row r="17" spans="1:9" ht="26.25">
      <c r="A17" s="67" t="s">
        <v>65</v>
      </c>
      <c r="B17" s="99">
        <v>132.19</v>
      </c>
      <c r="C17" s="99"/>
      <c r="D17" s="99"/>
      <c r="E17" s="99"/>
      <c r="F17" s="99"/>
      <c r="G17" s="99">
        <v>822</v>
      </c>
      <c r="H17" s="99">
        <f t="shared" si="0"/>
        <v>621.83221121113547</v>
      </c>
      <c r="I17" s="99"/>
    </row>
    <row r="18" spans="1:9">
      <c r="A18" s="78" t="s">
        <v>66</v>
      </c>
      <c r="B18" s="106">
        <v>6621.64</v>
      </c>
      <c r="C18" s="106">
        <v>10000</v>
      </c>
      <c r="D18" s="106">
        <v>10500</v>
      </c>
      <c r="E18" s="106">
        <v>10500</v>
      </c>
      <c r="F18" s="106">
        <v>12200</v>
      </c>
      <c r="G18" s="106">
        <v>12200</v>
      </c>
      <c r="H18" s="106">
        <f t="shared" si="0"/>
        <v>184.24438658700865</v>
      </c>
      <c r="I18" s="106">
        <f t="shared" si="1"/>
        <v>100</v>
      </c>
    </row>
    <row r="19" spans="1:9" ht="26.25">
      <c r="A19" s="67" t="s">
        <v>67</v>
      </c>
      <c r="B19" s="99">
        <v>5474.91</v>
      </c>
      <c r="C19" s="99"/>
      <c r="D19" s="99"/>
      <c r="E19" s="99"/>
      <c r="F19" s="99"/>
      <c r="G19" s="99">
        <v>10239.450000000001</v>
      </c>
      <c r="H19" s="99">
        <f t="shared" si="0"/>
        <v>187.02499219165247</v>
      </c>
      <c r="I19" s="99"/>
    </row>
    <row r="20" spans="1:9">
      <c r="A20" s="67" t="s">
        <v>68</v>
      </c>
      <c r="B20" s="99">
        <v>17.37</v>
      </c>
      <c r="C20" s="99"/>
      <c r="D20" s="99"/>
      <c r="E20" s="99"/>
      <c r="F20" s="99"/>
      <c r="G20" s="99">
        <v>178.84</v>
      </c>
      <c r="H20" s="99">
        <f t="shared" si="0"/>
        <v>1029.5912492803684</v>
      </c>
      <c r="I20" s="99"/>
    </row>
    <row r="21" spans="1:9">
      <c r="A21" s="67" t="s">
        <v>69</v>
      </c>
      <c r="B21" s="99">
        <v>352.71</v>
      </c>
      <c r="C21" s="99"/>
      <c r="D21" s="99"/>
      <c r="E21" s="99"/>
      <c r="F21" s="99"/>
      <c r="G21" s="99">
        <v>364.81</v>
      </c>
      <c r="H21" s="99">
        <f t="shared" si="0"/>
        <v>103.43058036347142</v>
      </c>
      <c r="I21" s="99"/>
    </row>
    <row r="22" spans="1:9" ht="26.25">
      <c r="A22" s="67" t="s">
        <v>70</v>
      </c>
      <c r="B22" s="99">
        <v>361.4</v>
      </c>
      <c r="C22" s="99"/>
      <c r="D22" s="99"/>
      <c r="E22" s="99"/>
      <c r="F22" s="99"/>
      <c r="G22" s="99">
        <v>818.3</v>
      </c>
      <c r="H22" s="99">
        <f t="shared" si="0"/>
        <v>226.42501383508579</v>
      </c>
      <c r="I22" s="99"/>
    </row>
    <row r="23" spans="1:9">
      <c r="A23" s="67" t="s">
        <v>71</v>
      </c>
      <c r="B23" s="99">
        <v>311.74</v>
      </c>
      <c r="C23" s="99"/>
      <c r="D23" s="99"/>
      <c r="E23" s="99"/>
      <c r="F23" s="99"/>
      <c r="G23" s="99">
        <v>196.84</v>
      </c>
      <c r="H23" s="99">
        <f t="shared" si="0"/>
        <v>63.142362224931034</v>
      </c>
      <c r="I23" s="99"/>
    </row>
    <row r="24" spans="1:9" ht="26.25">
      <c r="A24" s="67" t="s">
        <v>72</v>
      </c>
      <c r="B24" s="99">
        <v>103.51</v>
      </c>
      <c r="C24" s="99"/>
      <c r="D24" s="99"/>
      <c r="E24" s="99"/>
      <c r="F24" s="99"/>
      <c r="G24" s="99">
        <v>401.76</v>
      </c>
      <c r="H24" s="99">
        <f t="shared" si="0"/>
        <v>388.13641194087529</v>
      </c>
      <c r="I24" s="99"/>
    </row>
    <row r="25" spans="1:9">
      <c r="A25" s="78" t="s">
        <v>73</v>
      </c>
      <c r="B25" s="106">
        <v>15275.65</v>
      </c>
      <c r="C25" s="106">
        <v>18000</v>
      </c>
      <c r="D25" s="106">
        <v>19000</v>
      </c>
      <c r="E25" s="106">
        <v>18250</v>
      </c>
      <c r="F25" s="106">
        <v>16000</v>
      </c>
      <c r="G25" s="106">
        <v>16000</v>
      </c>
      <c r="H25" s="106">
        <f t="shared" si="0"/>
        <v>104.74186041183191</v>
      </c>
      <c r="I25" s="106">
        <f t="shared" si="1"/>
        <v>100</v>
      </c>
    </row>
    <row r="26" spans="1:9">
      <c r="A26" s="67" t="s">
        <v>74</v>
      </c>
      <c r="B26" s="99">
        <v>2395.2800000000002</v>
      </c>
      <c r="C26" s="99"/>
      <c r="D26" s="99"/>
      <c r="E26" s="99"/>
      <c r="F26" s="99"/>
      <c r="G26" s="99">
        <v>2998.76</v>
      </c>
      <c r="H26" s="99">
        <f t="shared" si="0"/>
        <v>125.19454928025115</v>
      </c>
      <c r="I26" s="99"/>
    </row>
    <row r="27" spans="1:9" ht="26.25">
      <c r="A27" s="67" t="s">
        <v>75</v>
      </c>
      <c r="B27" s="99">
        <v>782.7</v>
      </c>
      <c r="C27" s="99"/>
      <c r="D27" s="99"/>
      <c r="E27" s="99"/>
      <c r="F27" s="99"/>
      <c r="G27" s="99">
        <v>1412.78</v>
      </c>
      <c r="H27" s="99">
        <f t="shared" si="0"/>
        <v>180.5008304586687</v>
      </c>
      <c r="I27" s="99"/>
    </row>
    <row r="28" spans="1:9">
      <c r="A28" s="67" t="s">
        <v>76</v>
      </c>
      <c r="B28" s="99">
        <v>522</v>
      </c>
      <c r="C28" s="99"/>
      <c r="D28" s="99"/>
      <c r="E28" s="99"/>
      <c r="F28" s="99"/>
      <c r="G28" s="99">
        <v>16.59</v>
      </c>
      <c r="H28" s="99">
        <f t="shared" si="0"/>
        <v>3.1781609195402303</v>
      </c>
      <c r="I28" s="99"/>
    </row>
    <row r="29" spans="1:9">
      <c r="A29" s="67" t="s">
        <v>77</v>
      </c>
      <c r="B29" s="99">
        <v>4700.76</v>
      </c>
      <c r="C29" s="99"/>
      <c r="D29" s="99"/>
      <c r="E29" s="99"/>
      <c r="F29" s="99"/>
      <c r="G29" s="99">
        <v>3964.63</v>
      </c>
      <c r="H29" s="99">
        <f t="shared" si="0"/>
        <v>84.340191798772963</v>
      </c>
      <c r="I29" s="99"/>
    </row>
    <row r="30" spans="1:9">
      <c r="A30" s="67" t="s">
        <v>78</v>
      </c>
      <c r="B30" s="99">
        <v>4055.78</v>
      </c>
      <c r="C30" s="99"/>
      <c r="D30" s="99"/>
      <c r="E30" s="99"/>
      <c r="F30" s="99"/>
      <c r="G30" s="99">
        <v>4488.1400000000003</v>
      </c>
      <c r="H30" s="99">
        <f t="shared" si="0"/>
        <v>110.66034153726288</v>
      </c>
      <c r="I30" s="99"/>
    </row>
    <row r="31" spans="1:9">
      <c r="A31" s="67" t="s">
        <v>80</v>
      </c>
      <c r="B31" s="99">
        <v>169.89</v>
      </c>
      <c r="C31" s="99"/>
      <c r="D31" s="99"/>
      <c r="E31" s="99"/>
      <c r="F31" s="99"/>
      <c r="G31" s="99">
        <v>157</v>
      </c>
      <c r="H31" s="99">
        <f t="shared" si="0"/>
        <v>92.412737653775977</v>
      </c>
      <c r="I31" s="99"/>
    </row>
    <row r="32" spans="1:9">
      <c r="A32" s="67" t="s">
        <v>81</v>
      </c>
      <c r="B32" s="99">
        <v>1144.44</v>
      </c>
      <c r="C32" s="99"/>
      <c r="D32" s="99"/>
      <c r="E32" s="99"/>
      <c r="F32" s="99"/>
      <c r="G32" s="99">
        <v>1389.98</v>
      </c>
      <c r="H32" s="99">
        <f t="shared" si="0"/>
        <v>121.45503477683408</v>
      </c>
      <c r="I32" s="99"/>
    </row>
    <row r="33" spans="1:9">
      <c r="A33" s="67" t="s">
        <v>82</v>
      </c>
      <c r="B33" s="99">
        <v>1504.8</v>
      </c>
      <c r="C33" s="99"/>
      <c r="D33" s="99"/>
      <c r="E33" s="99"/>
      <c r="F33" s="99"/>
      <c r="G33" s="99">
        <v>1572.12</v>
      </c>
      <c r="H33" s="99">
        <f t="shared" si="0"/>
        <v>104.47368421052632</v>
      </c>
      <c r="I33" s="99"/>
    </row>
    <row r="34" spans="1:9" ht="26.25">
      <c r="A34" s="78" t="s">
        <v>85</v>
      </c>
      <c r="B34" s="106">
        <v>1601.38</v>
      </c>
      <c r="C34" s="106">
        <v>3500</v>
      </c>
      <c r="D34" s="106">
        <v>2000</v>
      </c>
      <c r="E34" s="106">
        <v>1800</v>
      </c>
      <c r="F34" s="106">
        <v>2100</v>
      </c>
      <c r="G34" s="106">
        <v>2100</v>
      </c>
      <c r="H34" s="106">
        <f t="shared" si="0"/>
        <v>131.13689442855537</v>
      </c>
      <c r="I34" s="106">
        <f t="shared" si="1"/>
        <v>100</v>
      </c>
    </row>
    <row r="35" spans="1:9">
      <c r="A35" s="67" t="s">
        <v>86</v>
      </c>
      <c r="B35" s="99">
        <v>704.6</v>
      </c>
      <c r="C35" s="99"/>
      <c r="D35" s="99"/>
      <c r="E35" s="99"/>
      <c r="F35" s="99"/>
      <c r="G35" s="99">
        <v>675.71</v>
      </c>
      <c r="H35" s="99">
        <f t="shared" si="0"/>
        <v>95.899801305705367</v>
      </c>
      <c r="I35" s="99"/>
    </row>
    <row r="36" spans="1:9">
      <c r="A36" s="67" t="s">
        <v>87</v>
      </c>
      <c r="B36" s="99">
        <v>359.91</v>
      </c>
      <c r="C36" s="99"/>
      <c r="D36" s="99"/>
      <c r="E36" s="99"/>
      <c r="F36" s="99"/>
      <c r="G36" s="99">
        <v>877.17</v>
      </c>
      <c r="H36" s="99">
        <f t="shared" si="0"/>
        <v>243.71926314912059</v>
      </c>
      <c r="I36" s="99"/>
    </row>
    <row r="37" spans="1:9">
      <c r="A37" s="67" t="s">
        <v>88</v>
      </c>
      <c r="B37" s="99">
        <v>139.36000000000001</v>
      </c>
      <c r="C37" s="99"/>
      <c r="D37" s="99"/>
      <c r="E37" s="99"/>
      <c r="F37" s="99"/>
      <c r="G37" s="99">
        <v>135</v>
      </c>
      <c r="H37" s="99">
        <f t="shared" si="0"/>
        <v>96.871412169919623</v>
      </c>
      <c r="I37" s="99"/>
    </row>
    <row r="38" spans="1:9">
      <c r="A38" s="67" t="s">
        <v>89</v>
      </c>
      <c r="B38" s="99">
        <v>364.33</v>
      </c>
      <c r="C38" s="99"/>
      <c r="D38" s="99"/>
      <c r="E38" s="99"/>
      <c r="F38" s="99"/>
      <c r="G38" s="99">
        <v>364.8</v>
      </c>
      <c r="H38" s="99">
        <f t="shared" si="0"/>
        <v>100.12900392501305</v>
      </c>
      <c r="I38" s="99"/>
    </row>
    <row r="39" spans="1:9" ht="26.25">
      <c r="A39" s="67" t="s">
        <v>91</v>
      </c>
      <c r="B39" s="99">
        <v>33.18</v>
      </c>
      <c r="C39" s="99"/>
      <c r="D39" s="99"/>
      <c r="E39" s="99"/>
      <c r="F39" s="99"/>
      <c r="G39" s="99">
        <v>47.32</v>
      </c>
      <c r="H39" s="99">
        <f t="shared" si="0"/>
        <v>142.61603375527429</v>
      </c>
      <c r="I39" s="99"/>
    </row>
    <row r="40" spans="1:9">
      <c r="A40" s="76" t="s">
        <v>92</v>
      </c>
      <c r="B40" s="105">
        <v>437.99</v>
      </c>
      <c r="C40" s="105">
        <v>600</v>
      </c>
      <c r="D40" s="105">
        <v>580</v>
      </c>
      <c r="E40" s="105">
        <v>530</v>
      </c>
      <c r="F40" s="105">
        <v>480</v>
      </c>
      <c r="G40" s="105">
        <v>480</v>
      </c>
      <c r="H40" s="105">
        <f t="shared" si="0"/>
        <v>109.59154318591749</v>
      </c>
      <c r="I40" s="105">
        <f t="shared" si="1"/>
        <v>100</v>
      </c>
    </row>
    <row r="41" spans="1:9">
      <c r="A41" s="78" t="s">
        <v>93</v>
      </c>
      <c r="B41" s="106">
        <v>437.99</v>
      </c>
      <c r="C41" s="106">
        <v>600</v>
      </c>
      <c r="D41" s="106">
        <v>580</v>
      </c>
      <c r="E41" s="106">
        <v>530</v>
      </c>
      <c r="F41" s="106">
        <v>480</v>
      </c>
      <c r="G41" s="106">
        <v>480</v>
      </c>
      <c r="H41" s="106">
        <f t="shared" si="0"/>
        <v>109.59154318591749</v>
      </c>
      <c r="I41" s="106">
        <f t="shared" si="1"/>
        <v>100</v>
      </c>
    </row>
    <row r="42" spans="1:9" ht="26.25">
      <c r="A42" s="67" t="s">
        <v>94</v>
      </c>
      <c r="B42" s="99">
        <v>437.15</v>
      </c>
      <c r="C42" s="99"/>
      <c r="D42" s="99"/>
      <c r="E42" s="99"/>
      <c r="F42" s="99"/>
      <c r="G42" s="99">
        <v>479.1</v>
      </c>
      <c r="H42" s="99">
        <f t="shared" si="0"/>
        <v>109.59624842731328</v>
      </c>
      <c r="I42" s="99"/>
    </row>
    <row r="43" spans="1:9">
      <c r="A43" s="67" t="s">
        <v>96</v>
      </c>
      <c r="B43" s="99">
        <v>0.84</v>
      </c>
      <c r="C43" s="99"/>
      <c r="D43" s="99"/>
      <c r="E43" s="99"/>
      <c r="F43" s="99"/>
      <c r="G43" s="99">
        <v>0.9</v>
      </c>
      <c r="H43" s="99">
        <f t="shared" si="0"/>
        <v>107.14285714285714</v>
      </c>
      <c r="I43" s="99"/>
    </row>
    <row r="44" spans="1:9" ht="39">
      <c r="A44" s="74" t="s">
        <v>187</v>
      </c>
      <c r="B44" s="103">
        <v>78549.899999999994</v>
      </c>
      <c r="C44" s="103">
        <v>87000</v>
      </c>
      <c r="D44" s="103">
        <v>87000</v>
      </c>
      <c r="E44" s="103">
        <v>87000</v>
      </c>
      <c r="F44" s="103">
        <v>72000</v>
      </c>
      <c r="G44" s="103">
        <v>71998.710000000006</v>
      </c>
      <c r="H44" s="103">
        <f t="shared" si="0"/>
        <v>91.659836613413901</v>
      </c>
      <c r="I44" s="103">
        <f t="shared" si="1"/>
        <v>99.998208333333338</v>
      </c>
    </row>
    <row r="45" spans="1:9">
      <c r="A45" s="67" t="s">
        <v>147</v>
      </c>
      <c r="B45" s="99">
        <v>78549.899999999994</v>
      </c>
      <c r="C45" s="99">
        <v>87000</v>
      </c>
      <c r="D45" s="99">
        <v>87000</v>
      </c>
      <c r="E45" s="99">
        <v>87000</v>
      </c>
      <c r="F45" s="99">
        <v>72000</v>
      </c>
      <c r="G45" s="99">
        <v>71998.710000000006</v>
      </c>
      <c r="H45" s="99">
        <f t="shared" si="0"/>
        <v>91.659836613413901</v>
      </c>
      <c r="I45" s="99">
        <f t="shared" si="1"/>
        <v>99.998208333333338</v>
      </c>
    </row>
    <row r="46" spans="1:9">
      <c r="A46" s="75" t="s">
        <v>130</v>
      </c>
      <c r="B46" s="104">
        <v>78549.899999999994</v>
      </c>
      <c r="C46" s="104">
        <v>87000</v>
      </c>
      <c r="D46" s="104">
        <v>87000</v>
      </c>
      <c r="E46" s="104">
        <v>87000</v>
      </c>
      <c r="F46" s="104">
        <v>72000</v>
      </c>
      <c r="G46" s="104">
        <v>71998.710000000006</v>
      </c>
      <c r="H46" s="104">
        <f t="shared" si="0"/>
        <v>91.659836613413901</v>
      </c>
      <c r="I46" s="104">
        <f t="shared" si="1"/>
        <v>99.998208333333338</v>
      </c>
    </row>
    <row r="47" spans="1:9">
      <c r="A47" s="76" t="s">
        <v>60</v>
      </c>
      <c r="B47" s="105">
        <v>78549.899999999994</v>
      </c>
      <c r="C47" s="105">
        <v>87000</v>
      </c>
      <c r="D47" s="105">
        <v>87000</v>
      </c>
      <c r="E47" s="105">
        <v>87000</v>
      </c>
      <c r="F47" s="105">
        <v>72000</v>
      </c>
      <c r="G47" s="105">
        <v>71998.710000000006</v>
      </c>
      <c r="H47" s="105">
        <f t="shared" si="0"/>
        <v>91.659836613413901</v>
      </c>
      <c r="I47" s="105">
        <f t="shared" si="1"/>
        <v>99.998208333333338</v>
      </c>
    </row>
    <row r="48" spans="1:9">
      <c r="A48" s="78" t="s">
        <v>61</v>
      </c>
      <c r="B48" s="106">
        <v>43267.64</v>
      </c>
      <c r="C48" s="106">
        <v>48000</v>
      </c>
      <c r="D48" s="106">
        <v>46000</v>
      </c>
      <c r="E48" s="106">
        <v>46000</v>
      </c>
      <c r="F48" s="106">
        <v>44810</v>
      </c>
      <c r="G48" s="106">
        <v>44810</v>
      </c>
      <c r="H48" s="106">
        <f t="shared" si="0"/>
        <v>103.56469638741564</v>
      </c>
      <c r="I48" s="106">
        <f t="shared" si="1"/>
        <v>100</v>
      </c>
    </row>
    <row r="49" spans="1:9" ht="26.25">
      <c r="A49" s="67" t="s">
        <v>63</v>
      </c>
      <c r="B49" s="99">
        <v>43267.64</v>
      </c>
      <c r="C49" s="99"/>
      <c r="D49" s="99"/>
      <c r="E49" s="99"/>
      <c r="F49" s="99"/>
      <c r="G49" s="99">
        <v>44810</v>
      </c>
      <c r="H49" s="99">
        <f t="shared" si="0"/>
        <v>103.56469638741564</v>
      </c>
      <c r="I49" s="99"/>
    </row>
    <row r="50" spans="1:9">
      <c r="A50" s="78" t="s">
        <v>66</v>
      </c>
      <c r="B50" s="106">
        <v>23357.18</v>
      </c>
      <c r="C50" s="106">
        <v>27000</v>
      </c>
      <c r="D50" s="106">
        <v>29000</v>
      </c>
      <c r="E50" s="106">
        <v>29000</v>
      </c>
      <c r="F50" s="106">
        <v>22000</v>
      </c>
      <c r="G50" s="106">
        <v>22000</v>
      </c>
      <c r="H50" s="106">
        <f t="shared" si="0"/>
        <v>94.18945266509057</v>
      </c>
      <c r="I50" s="106">
        <f t="shared" si="1"/>
        <v>100</v>
      </c>
    </row>
    <row r="51" spans="1:9" ht="26.25">
      <c r="A51" s="67" t="s">
        <v>67</v>
      </c>
      <c r="B51" s="99">
        <v>2904.01</v>
      </c>
      <c r="C51" s="99"/>
      <c r="D51" s="99"/>
      <c r="E51" s="99"/>
      <c r="F51" s="99"/>
      <c r="G51" s="99">
        <v>4775.59</v>
      </c>
      <c r="H51" s="99">
        <f t="shared" si="0"/>
        <v>164.4481251786323</v>
      </c>
      <c r="I51" s="99"/>
    </row>
    <row r="52" spans="1:9">
      <c r="A52" s="67" t="s">
        <v>68</v>
      </c>
      <c r="B52" s="99">
        <v>170.17</v>
      </c>
      <c r="C52" s="99"/>
      <c r="D52" s="99"/>
      <c r="E52" s="99"/>
      <c r="F52" s="99"/>
      <c r="G52" s="99">
        <v>335.19</v>
      </c>
      <c r="H52" s="99">
        <f t="shared" si="0"/>
        <v>196.97361462067346</v>
      </c>
      <c r="I52" s="99"/>
    </row>
    <row r="53" spans="1:9">
      <c r="A53" s="67" t="s">
        <v>69</v>
      </c>
      <c r="B53" s="99">
        <v>20283</v>
      </c>
      <c r="C53" s="99"/>
      <c r="D53" s="99"/>
      <c r="E53" s="99"/>
      <c r="F53" s="99"/>
      <c r="G53" s="99">
        <v>15311.18</v>
      </c>
      <c r="H53" s="99">
        <f t="shared" si="0"/>
        <v>75.487748360696145</v>
      </c>
      <c r="I53" s="99"/>
    </row>
    <row r="54" spans="1:9">
      <c r="A54" s="67" t="s">
        <v>71</v>
      </c>
      <c r="B54" s="99"/>
      <c r="C54" s="99"/>
      <c r="D54" s="99"/>
      <c r="E54" s="99"/>
      <c r="F54" s="99"/>
      <c r="G54" s="99">
        <v>1578.04</v>
      </c>
      <c r="H54" s="99"/>
      <c r="I54" s="99"/>
    </row>
    <row r="55" spans="1:9">
      <c r="A55" s="78" t="s">
        <v>73</v>
      </c>
      <c r="B55" s="106">
        <v>11925.08</v>
      </c>
      <c r="C55" s="106">
        <v>12000</v>
      </c>
      <c r="D55" s="106">
        <v>12000</v>
      </c>
      <c r="E55" s="106">
        <v>12000</v>
      </c>
      <c r="F55" s="106">
        <v>5190</v>
      </c>
      <c r="G55" s="106">
        <v>5188.71</v>
      </c>
      <c r="H55" s="106">
        <f>SUM(G55/B55*100)</f>
        <v>43.510903071509794</v>
      </c>
      <c r="I55" s="106">
        <f t="shared" si="1"/>
        <v>99.975144508670525</v>
      </c>
    </row>
    <row r="56" spans="1:9" ht="26.25">
      <c r="A56" s="67" t="s">
        <v>75</v>
      </c>
      <c r="B56" s="99">
        <v>1687.9</v>
      </c>
      <c r="C56" s="99"/>
      <c r="D56" s="99"/>
      <c r="E56" s="99"/>
      <c r="F56" s="99"/>
      <c r="G56" s="99">
        <v>2349</v>
      </c>
      <c r="H56" s="99">
        <f>SUM(G56/B56*100)</f>
        <v>139.16701226375969</v>
      </c>
      <c r="I56" s="99"/>
    </row>
    <row r="57" spans="1:9">
      <c r="A57" s="67" t="s">
        <v>77</v>
      </c>
      <c r="B57" s="99"/>
      <c r="C57" s="99"/>
      <c r="D57" s="99"/>
      <c r="E57" s="99"/>
      <c r="F57" s="99"/>
      <c r="G57" s="99">
        <v>41.25</v>
      </c>
      <c r="H57" s="99"/>
      <c r="I57" s="99"/>
    </row>
    <row r="58" spans="1:9">
      <c r="A58" s="67" t="s">
        <v>79</v>
      </c>
      <c r="B58" s="99">
        <v>7568.59</v>
      </c>
      <c r="C58" s="99"/>
      <c r="D58" s="99"/>
      <c r="E58" s="99"/>
      <c r="F58" s="99"/>
      <c r="G58" s="99">
        <v>360.77</v>
      </c>
      <c r="H58" s="99">
        <f t="shared" ref="H58:H65" si="2">SUM(G58/B58*100)</f>
        <v>4.7666738454586657</v>
      </c>
      <c r="I58" s="99"/>
    </row>
    <row r="59" spans="1:9">
      <c r="A59" s="67" t="s">
        <v>80</v>
      </c>
      <c r="B59" s="99">
        <v>2668.59</v>
      </c>
      <c r="C59" s="99"/>
      <c r="D59" s="99"/>
      <c r="E59" s="99"/>
      <c r="F59" s="99"/>
      <c r="G59" s="99">
        <v>2437.69</v>
      </c>
      <c r="H59" s="99">
        <f t="shared" si="2"/>
        <v>91.347490622388591</v>
      </c>
      <c r="I59" s="99"/>
    </row>
    <row r="60" spans="1:9">
      <c r="A60" s="74" t="s">
        <v>188</v>
      </c>
      <c r="B60" s="103">
        <v>235.42</v>
      </c>
      <c r="C60" s="103">
        <v>5000</v>
      </c>
      <c r="D60" s="103">
        <v>5000</v>
      </c>
      <c r="E60" s="103">
        <v>3000</v>
      </c>
      <c r="F60" s="103">
        <v>2750</v>
      </c>
      <c r="G60" s="103">
        <v>2750</v>
      </c>
      <c r="H60" s="103">
        <f t="shared" si="2"/>
        <v>1168.1250530965935</v>
      </c>
      <c r="I60" s="103">
        <f t="shared" si="1"/>
        <v>100</v>
      </c>
    </row>
    <row r="61" spans="1:9">
      <c r="A61" s="67" t="s">
        <v>147</v>
      </c>
      <c r="B61" s="99">
        <v>235.42</v>
      </c>
      <c r="C61" s="99">
        <v>5000</v>
      </c>
      <c r="D61" s="99">
        <v>5000</v>
      </c>
      <c r="E61" s="99">
        <v>3000</v>
      </c>
      <c r="F61" s="99">
        <v>2750</v>
      </c>
      <c r="G61" s="99">
        <v>2750</v>
      </c>
      <c r="H61" s="99">
        <f t="shared" si="2"/>
        <v>1168.1250530965935</v>
      </c>
      <c r="I61" s="99">
        <f t="shared" si="1"/>
        <v>100</v>
      </c>
    </row>
    <row r="62" spans="1:9">
      <c r="A62" s="75" t="s">
        <v>130</v>
      </c>
      <c r="B62" s="104">
        <v>235.42</v>
      </c>
      <c r="C62" s="104">
        <v>5000</v>
      </c>
      <c r="D62" s="104">
        <v>5000</v>
      </c>
      <c r="E62" s="104">
        <v>3000</v>
      </c>
      <c r="F62" s="104">
        <v>2750</v>
      </c>
      <c r="G62" s="104">
        <v>2750</v>
      </c>
      <c r="H62" s="104">
        <f t="shared" si="2"/>
        <v>1168.1250530965935</v>
      </c>
      <c r="I62" s="104">
        <f t="shared" si="1"/>
        <v>100</v>
      </c>
    </row>
    <row r="63" spans="1:9">
      <c r="A63" s="76" t="s">
        <v>60</v>
      </c>
      <c r="B63" s="105">
        <v>235.42</v>
      </c>
      <c r="C63" s="105">
        <v>5000</v>
      </c>
      <c r="D63" s="105">
        <v>5000</v>
      </c>
      <c r="E63" s="105">
        <v>3000</v>
      </c>
      <c r="F63" s="105">
        <v>2750</v>
      </c>
      <c r="G63" s="105">
        <v>2750</v>
      </c>
      <c r="H63" s="105">
        <f t="shared" si="2"/>
        <v>1168.1250530965935</v>
      </c>
      <c r="I63" s="105">
        <f t="shared" si="1"/>
        <v>100</v>
      </c>
    </row>
    <row r="64" spans="1:9">
      <c r="A64" s="78" t="s">
        <v>73</v>
      </c>
      <c r="B64" s="106">
        <v>235.42</v>
      </c>
      <c r="C64" s="106">
        <v>5000</v>
      </c>
      <c r="D64" s="106">
        <v>5000</v>
      </c>
      <c r="E64" s="106">
        <v>3000</v>
      </c>
      <c r="F64" s="106">
        <v>2750</v>
      </c>
      <c r="G64" s="106">
        <v>2750</v>
      </c>
      <c r="H64" s="106">
        <f t="shared" si="2"/>
        <v>1168.1250530965935</v>
      </c>
      <c r="I64" s="106">
        <f t="shared" si="1"/>
        <v>100</v>
      </c>
    </row>
    <row r="65" spans="1:9" ht="26.25">
      <c r="A65" s="67" t="s">
        <v>75</v>
      </c>
      <c r="B65" s="99">
        <v>235.42</v>
      </c>
      <c r="C65" s="99"/>
      <c r="D65" s="99"/>
      <c r="E65" s="99"/>
      <c r="F65" s="99"/>
      <c r="G65" s="99">
        <v>2750</v>
      </c>
      <c r="H65" s="99">
        <f t="shared" si="2"/>
        <v>1168.1250530965935</v>
      </c>
      <c r="I65" s="99"/>
    </row>
    <row r="66" spans="1:9" ht="26.25">
      <c r="A66" s="74" t="s">
        <v>189</v>
      </c>
      <c r="B66" s="103">
        <v>95294.98</v>
      </c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03"/>
      <c r="I66" s="103"/>
    </row>
    <row r="67" spans="1:9">
      <c r="A67" s="67" t="s">
        <v>147</v>
      </c>
      <c r="B67" s="99">
        <v>95294.98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99"/>
      <c r="I67" s="99"/>
    </row>
    <row r="68" spans="1:9">
      <c r="A68" s="75" t="s">
        <v>130</v>
      </c>
      <c r="B68" s="104">
        <v>95294.98</v>
      </c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04"/>
      <c r="I68" s="104"/>
    </row>
    <row r="69" spans="1:9" ht="26.25">
      <c r="A69" s="76" t="s">
        <v>107</v>
      </c>
      <c r="B69" s="105">
        <v>95294.98</v>
      </c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05"/>
      <c r="I69" s="105"/>
    </row>
    <row r="70" spans="1:9">
      <c r="A70" s="78" t="s">
        <v>108</v>
      </c>
      <c r="B70" s="106">
        <v>95294.98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06"/>
      <c r="I70" s="106"/>
    </row>
    <row r="71" spans="1:9">
      <c r="A71" s="67" t="s">
        <v>109</v>
      </c>
      <c r="B71" s="99">
        <v>95294.98</v>
      </c>
      <c r="C71" s="99"/>
      <c r="D71" s="99"/>
      <c r="E71" s="99"/>
      <c r="F71" s="99"/>
      <c r="G71" s="99"/>
      <c r="H71" s="99"/>
      <c r="I71" s="99"/>
    </row>
    <row r="72" spans="1:9" ht="26.25">
      <c r="A72" s="73" t="s">
        <v>190</v>
      </c>
      <c r="B72" s="102">
        <v>15212.84</v>
      </c>
      <c r="C72" s="102">
        <v>6700</v>
      </c>
      <c r="D72" s="102">
        <v>7000</v>
      </c>
      <c r="E72" s="102">
        <v>9000</v>
      </c>
      <c r="F72" s="102">
        <v>9000</v>
      </c>
      <c r="G72" s="102">
        <v>5536.67</v>
      </c>
      <c r="H72" s="102">
        <f>SUM(G72/B72*100)</f>
        <v>36.394716568372502</v>
      </c>
      <c r="I72" s="102">
        <f t="shared" ref="I72:I139" si="3">SUM(G72/F72*100)</f>
        <v>61.518555555555551</v>
      </c>
    </row>
    <row r="73" spans="1:9" ht="26.25">
      <c r="A73" s="74" t="s">
        <v>191</v>
      </c>
      <c r="B73" s="103">
        <v>15212.84</v>
      </c>
      <c r="C73" s="103">
        <v>6700</v>
      </c>
      <c r="D73" s="103">
        <v>7000</v>
      </c>
      <c r="E73" s="103">
        <v>9000</v>
      </c>
      <c r="F73" s="103">
        <v>9000</v>
      </c>
      <c r="G73" s="103">
        <v>5536.67</v>
      </c>
      <c r="H73" s="103">
        <f>SUM(G73/B73*100)</f>
        <v>36.394716568372502</v>
      </c>
      <c r="I73" s="103">
        <f t="shared" si="3"/>
        <v>61.518555555555551</v>
      </c>
    </row>
    <row r="74" spans="1:9">
      <c r="A74" s="67" t="s">
        <v>149</v>
      </c>
      <c r="B74" s="99">
        <v>15212.84</v>
      </c>
      <c r="C74" s="99">
        <v>6700</v>
      </c>
      <c r="D74" s="99">
        <v>7000</v>
      </c>
      <c r="E74" s="99">
        <v>9000</v>
      </c>
      <c r="F74" s="99">
        <v>9000</v>
      </c>
      <c r="G74" s="99">
        <v>5536.67</v>
      </c>
      <c r="H74" s="99">
        <f>SUM(G74/B74*100)</f>
        <v>36.394716568372502</v>
      </c>
      <c r="I74" s="99">
        <f t="shared" si="3"/>
        <v>61.518555555555551</v>
      </c>
    </row>
    <row r="75" spans="1:9">
      <c r="A75" s="75" t="s">
        <v>127</v>
      </c>
      <c r="B75" s="104">
        <v>15212.84</v>
      </c>
      <c r="C75" s="104">
        <v>6700</v>
      </c>
      <c r="D75" s="104">
        <v>7000</v>
      </c>
      <c r="E75" s="104">
        <v>9000</v>
      </c>
      <c r="F75" s="104">
        <v>9000</v>
      </c>
      <c r="G75" s="104">
        <v>5536.67</v>
      </c>
      <c r="H75" s="104">
        <f>SUM(G75/B75*100)</f>
        <v>36.394716568372502</v>
      </c>
      <c r="I75" s="104">
        <f t="shared" si="3"/>
        <v>61.518555555555551</v>
      </c>
    </row>
    <row r="76" spans="1:9">
      <c r="A76" s="76" t="s">
        <v>52</v>
      </c>
      <c r="B76" s="105">
        <v>769.79</v>
      </c>
      <c r="C76" s="105">
        <v>850</v>
      </c>
      <c r="D76" s="105">
        <v>850</v>
      </c>
      <c r="E76" s="105">
        <f>SUM(E77+E79+E81)</f>
        <v>850</v>
      </c>
      <c r="F76" s="105">
        <v>600</v>
      </c>
      <c r="G76" s="105">
        <v>600</v>
      </c>
      <c r="H76" s="105">
        <f>SUM(G76/B76*100)</f>
        <v>77.943335195313011</v>
      </c>
      <c r="I76" s="105">
        <f t="shared" si="3"/>
        <v>100</v>
      </c>
    </row>
    <row r="77" spans="1:9" s="65" customFormat="1">
      <c r="A77" s="78" t="s">
        <v>53</v>
      </c>
      <c r="B77" s="106">
        <v>0</v>
      </c>
      <c r="C77" s="106">
        <v>125</v>
      </c>
      <c r="D77" s="106">
        <v>125</v>
      </c>
      <c r="E77" s="106">
        <v>125</v>
      </c>
      <c r="F77" s="106">
        <v>0</v>
      </c>
      <c r="G77" s="106">
        <v>0</v>
      </c>
      <c r="H77" s="106"/>
      <c r="I77" s="106"/>
    </row>
    <row r="78" spans="1:9" s="65" customFormat="1">
      <c r="A78" s="67" t="s">
        <v>54</v>
      </c>
      <c r="B78" s="99">
        <v>0</v>
      </c>
      <c r="C78" s="99"/>
      <c r="D78" s="99"/>
      <c r="E78" s="99"/>
      <c r="F78" s="99"/>
      <c r="G78" s="99">
        <v>0</v>
      </c>
      <c r="H78" s="99"/>
      <c r="I78" s="99"/>
    </row>
    <row r="79" spans="1:9">
      <c r="A79" s="78" t="s">
        <v>55</v>
      </c>
      <c r="B79" s="106">
        <v>769.79</v>
      </c>
      <c r="C79" s="106">
        <v>700</v>
      </c>
      <c r="D79" s="106">
        <v>700</v>
      </c>
      <c r="E79" s="106">
        <v>700</v>
      </c>
      <c r="F79" s="106">
        <v>600</v>
      </c>
      <c r="G79" s="106">
        <v>600</v>
      </c>
      <c r="H79" s="106">
        <f>SUM(G79/B79*100)</f>
        <v>77.943335195313011</v>
      </c>
      <c r="I79" s="106">
        <f t="shared" si="3"/>
        <v>100</v>
      </c>
    </row>
    <row r="80" spans="1:9">
      <c r="A80" s="67" t="s">
        <v>56</v>
      </c>
      <c r="B80" s="99">
        <v>769.79</v>
      </c>
      <c r="C80" s="99"/>
      <c r="D80" s="99"/>
      <c r="E80" s="99"/>
      <c r="F80" s="99"/>
      <c r="G80" s="99">
        <v>600</v>
      </c>
      <c r="H80" s="99">
        <f>SUM(G80/B80*100)</f>
        <v>77.943335195313011</v>
      </c>
      <c r="I80" s="99"/>
    </row>
    <row r="81" spans="1:9" s="65" customFormat="1">
      <c r="A81" s="78" t="s">
        <v>57</v>
      </c>
      <c r="B81" s="106">
        <v>0</v>
      </c>
      <c r="C81" s="106">
        <v>25</v>
      </c>
      <c r="D81" s="106">
        <v>25</v>
      </c>
      <c r="E81" s="106">
        <v>25</v>
      </c>
      <c r="F81" s="106">
        <v>0</v>
      </c>
      <c r="G81" s="106">
        <v>0</v>
      </c>
      <c r="H81" s="106"/>
      <c r="I81" s="106"/>
    </row>
    <row r="82" spans="1:9" s="65" customFormat="1" ht="26.25">
      <c r="A82" s="67" t="s">
        <v>58</v>
      </c>
      <c r="B82" s="99"/>
      <c r="C82" s="99"/>
      <c r="D82" s="99"/>
      <c r="E82" s="99"/>
      <c r="F82" s="99"/>
      <c r="G82" s="99"/>
      <c r="H82" s="99"/>
      <c r="I82" s="99"/>
    </row>
    <row r="83" spans="1:9" s="65" customFormat="1" ht="26.25">
      <c r="A83" s="67" t="s">
        <v>59</v>
      </c>
      <c r="B83" s="99"/>
      <c r="C83" s="99"/>
      <c r="D83" s="99"/>
      <c r="E83" s="99"/>
      <c r="F83" s="99"/>
      <c r="G83" s="99"/>
      <c r="H83" s="99"/>
      <c r="I83" s="99"/>
    </row>
    <row r="84" spans="1:9">
      <c r="A84" s="76" t="s">
        <v>60</v>
      </c>
      <c r="B84" s="105">
        <v>13464.21</v>
      </c>
      <c r="C84" s="105">
        <v>3600</v>
      </c>
      <c r="D84" s="105">
        <v>3800</v>
      </c>
      <c r="E84" s="105">
        <f>SUM(E85+E89+E96+E105)</f>
        <v>4100</v>
      </c>
      <c r="F84" s="105">
        <v>4500</v>
      </c>
      <c r="G84" s="105">
        <v>1873.35</v>
      </c>
      <c r="H84" s="105">
        <f t="shared" ref="H84:H98" si="4">SUM(G84/B84*100)</f>
        <v>13.913553041730633</v>
      </c>
      <c r="I84" s="105">
        <f t="shared" si="3"/>
        <v>41.63</v>
      </c>
    </row>
    <row r="85" spans="1:9">
      <c r="A85" s="78" t="s">
        <v>61</v>
      </c>
      <c r="B85" s="106">
        <v>1452.22</v>
      </c>
      <c r="C85" s="106">
        <v>300</v>
      </c>
      <c r="D85" s="106">
        <v>300</v>
      </c>
      <c r="E85" s="106">
        <v>300</v>
      </c>
      <c r="F85" s="106">
        <v>300</v>
      </c>
      <c r="G85" s="106">
        <v>199.22</v>
      </c>
      <c r="H85" s="106">
        <f t="shared" si="4"/>
        <v>13.718307143545744</v>
      </c>
      <c r="I85" s="106">
        <f t="shared" si="3"/>
        <v>66.406666666666666</v>
      </c>
    </row>
    <row r="86" spans="1:9">
      <c r="A86" s="67" t="s">
        <v>62</v>
      </c>
      <c r="B86" s="99">
        <v>1270.18</v>
      </c>
      <c r="C86" s="99"/>
      <c r="D86" s="99"/>
      <c r="E86" s="99"/>
      <c r="F86" s="99"/>
      <c r="G86" s="99">
        <v>199.22</v>
      </c>
      <c r="H86" s="99">
        <f t="shared" si="4"/>
        <v>15.684391188650427</v>
      </c>
      <c r="I86" s="99"/>
    </row>
    <row r="87" spans="1:9">
      <c r="A87" s="67" t="s">
        <v>64</v>
      </c>
      <c r="B87" s="99">
        <v>88.07</v>
      </c>
      <c r="C87" s="99"/>
      <c r="D87" s="99"/>
      <c r="E87" s="99"/>
      <c r="F87" s="99"/>
      <c r="G87" s="99"/>
      <c r="H87" s="99">
        <f t="shared" si="4"/>
        <v>0</v>
      </c>
      <c r="I87" s="99"/>
    </row>
    <row r="88" spans="1:9" ht="26.25">
      <c r="A88" s="67" t="s">
        <v>65</v>
      </c>
      <c r="B88" s="99">
        <v>93.97</v>
      </c>
      <c r="C88" s="99"/>
      <c r="D88" s="99"/>
      <c r="E88" s="99"/>
      <c r="F88" s="99"/>
      <c r="G88" s="99"/>
      <c r="H88" s="99">
        <f t="shared" si="4"/>
        <v>0</v>
      </c>
      <c r="I88" s="99"/>
    </row>
    <row r="89" spans="1:9">
      <c r="A89" s="78" t="s">
        <v>66</v>
      </c>
      <c r="B89" s="106">
        <v>4854.1000000000004</v>
      </c>
      <c r="C89" s="106">
        <v>1800</v>
      </c>
      <c r="D89" s="106">
        <v>1800</v>
      </c>
      <c r="E89" s="106">
        <v>1800</v>
      </c>
      <c r="F89" s="106">
        <v>1000</v>
      </c>
      <c r="G89" s="106">
        <v>166.47</v>
      </c>
      <c r="H89" s="106">
        <f t="shared" si="4"/>
        <v>3.4294719927483981</v>
      </c>
      <c r="I89" s="106">
        <f t="shared" si="3"/>
        <v>16.647000000000002</v>
      </c>
    </row>
    <row r="90" spans="1:9" ht="26.25">
      <c r="A90" s="67" t="s">
        <v>67</v>
      </c>
      <c r="B90" s="99">
        <v>3662.91</v>
      </c>
      <c r="C90" s="99"/>
      <c r="D90" s="99"/>
      <c r="E90" s="99"/>
      <c r="F90" s="99"/>
      <c r="G90" s="99">
        <v>156.88</v>
      </c>
      <c r="H90" s="99">
        <f t="shared" si="4"/>
        <v>4.2829335146099687</v>
      </c>
      <c r="I90" s="99"/>
    </row>
    <row r="91" spans="1:9">
      <c r="A91" s="67" t="s">
        <v>68</v>
      </c>
      <c r="B91" s="99">
        <v>155.97999999999999</v>
      </c>
      <c r="C91" s="99"/>
      <c r="D91" s="99"/>
      <c r="E91" s="99"/>
      <c r="F91" s="99"/>
      <c r="G91" s="99"/>
      <c r="H91" s="99">
        <f t="shared" si="4"/>
        <v>0</v>
      </c>
      <c r="I91" s="99"/>
    </row>
    <row r="92" spans="1:9">
      <c r="A92" s="67" t="s">
        <v>69</v>
      </c>
      <c r="B92" s="99">
        <v>408.25</v>
      </c>
      <c r="C92" s="99"/>
      <c r="D92" s="99"/>
      <c r="E92" s="99"/>
      <c r="F92" s="99"/>
      <c r="G92" s="99">
        <v>9.59</v>
      </c>
      <c r="H92" s="99">
        <f t="shared" si="4"/>
        <v>2.3490508266993264</v>
      </c>
      <c r="I92" s="99"/>
    </row>
    <row r="93" spans="1:9" ht="26.25">
      <c r="A93" s="67" t="s">
        <v>70</v>
      </c>
      <c r="B93" s="99">
        <v>101.51</v>
      </c>
      <c r="C93" s="99"/>
      <c r="D93" s="99"/>
      <c r="E93" s="99"/>
      <c r="F93" s="99"/>
      <c r="G93" s="99"/>
      <c r="H93" s="99">
        <f t="shared" si="4"/>
        <v>0</v>
      </c>
      <c r="I93" s="99"/>
    </row>
    <row r="94" spans="1:9">
      <c r="A94" s="67" t="s">
        <v>71</v>
      </c>
      <c r="B94" s="99">
        <v>232.9</v>
      </c>
      <c r="C94" s="99"/>
      <c r="D94" s="99"/>
      <c r="E94" s="99"/>
      <c r="F94" s="99"/>
      <c r="G94" s="99"/>
      <c r="H94" s="99">
        <f t="shared" si="4"/>
        <v>0</v>
      </c>
      <c r="I94" s="99"/>
    </row>
    <row r="95" spans="1:9" ht="26.25">
      <c r="A95" s="67" t="s">
        <v>72</v>
      </c>
      <c r="B95" s="99">
        <v>292.55</v>
      </c>
      <c r="C95" s="99"/>
      <c r="D95" s="99"/>
      <c r="E95" s="99"/>
      <c r="F95" s="99"/>
      <c r="G95" s="99"/>
      <c r="H95" s="99">
        <f t="shared" si="4"/>
        <v>0</v>
      </c>
      <c r="I95" s="99"/>
    </row>
    <row r="96" spans="1:9">
      <c r="A96" s="78" t="s">
        <v>73</v>
      </c>
      <c r="B96" s="106">
        <v>6018.79</v>
      </c>
      <c r="C96" s="106">
        <v>800</v>
      </c>
      <c r="D96" s="106">
        <v>1000</v>
      </c>
      <c r="E96" s="106">
        <v>1000</v>
      </c>
      <c r="F96" s="106">
        <v>2000</v>
      </c>
      <c r="G96" s="106">
        <v>491.48</v>
      </c>
      <c r="H96" s="106">
        <f t="shared" si="4"/>
        <v>8.1657608921394509</v>
      </c>
      <c r="I96" s="106">
        <f t="shared" si="3"/>
        <v>24.574000000000002</v>
      </c>
    </row>
    <row r="97" spans="1:9">
      <c r="A97" s="67" t="s">
        <v>74</v>
      </c>
      <c r="B97" s="99">
        <v>809.99</v>
      </c>
      <c r="C97" s="99"/>
      <c r="D97" s="99"/>
      <c r="E97" s="99"/>
      <c r="F97" s="99"/>
      <c r="G97" s="99">
        <v>30</v>
      </c>
      <c r="H97" s="99">
        <f t="shared" si="4"/>
        <v>3.7037494290052964</v>
      </c>
      <c r="I97" s="99"/>
    </row>
    <row r="98" spans="1:9" ht="26.25">
      <c r="A98" s="67" t="s">
        <v>75</v>
      </c>
      <c r="B98" s="99">
        <v>2154.5</v>
      </c>
      <c r="C98" s="99"/>
      <c r="D98" s="99"/>
      <c r="E98" s="99"/>
      <c r="F98" s="99"/>
      <c r="G98" s="99">
        <v>62.5</v>
      </c>
      <c r="H98" s="99">
        <f t="shared" si="4"/>
        <v>2.9009050823857043</v>
      </c>
      <c r="I98" s="99"/>
    </row>
    <row r="99" spans="1:9">
      <c r="A99" s="67" t="s">
        <v>76</v>
      </c>
      <c r="B99" s="99"/>
      <c r="C99" s="99"/>
      <c r="D99" s="99"/>
      <c r="E99" s="99"/>
      <c r="F99" s="99"/>
      <c r="G99" s="99">
        <v>125</v>
      </c>
      <c r="H99" s="99"/>
      <c r="I99" s="99"/>
    </row>
    <row r="100" spans="1:9">
      <c r="A100" s="67" t="s">
        <v>77</v>
      </c>
      <c r="B100" s="99">
        <v>391.79</v>
      </c>
      <c r="C100" s="99"/>
      <c r="D100" s="99"/>
      <c r="E100" s="99"/>
      <c r="F100" s="99"/>
      <c r="G100" s="99">
        <v>209.47</v>
      </c>
      <c r="H100" s="99">
        <f>SUM(G100/B100*100)</f>
        <v>53.46486638250083</v>
      </c>
      <c r="I100" s="99"/>
    </row>
    <row r="101" spans="1:9">
      <c r="A101" s="67" t="s">
        <v>78</v>
      </c>
      <c r="B101" s="99">
        <v>893.27</v>
      </c>
      <c r="C101" s="99"/>
      <c r="D101" s="99"/>
      <c r="E101" s="99"/>
      <c r="F101" s="99"/>
      <c r="G101" s="99">
        <v>40</v>
      </c>
      <c r="H101" s="99">
        <f>SUM(G101/B101*100)</f>
        <v>4.4779294054429233</v>
      </c>
      <c r="I101" s="99"/>
    </row>
    <row r="102" spans="1:9">
      <c r="A102" s="67" t="s">
        <v>80</v>
      </c>
      <c r="B102" s="99">
        <v>1580.1</v>
      </c>
      <c r="C102" s="99"/>
      <c r="D102" s="99"/>
      <c r="E102" s="99"/>
      <c r="F102" s="99"/>
      <c r="G102" s="99">
        <v>18.600000000000001</v>
      </c>
      <c r="H102" s="99">
        <f>SUM(G102/B102*100)</f>
        <v>1.1771406872982724</v>
      </c>
      <c r="I102" s="99"/>
    </row>
    <row r="103" spans="1:9">
      <c r="A103" s="67" t="s">
        <v>81</v>
      </c>
      <c r="B103" s="99">
        <v>11.45</v>
      </c>
      <c r="C103" s="99"/>
      <c r="D103" s="99"/>
      <c r="E103" s="99"/>
      <c r="F103" s="99"/>
      <c r="G103" s="99"/>
      <c r="H103" s="99"/>
      <c r="I103" s="99"/>
    </row>
    <row r="104" spans="1:9">
      <c r="A104" s="67" t="s">
        <v>82</v>
      </c>
      <c r="B104" s="99">
        <v>177.69</v>
      </c>
      <c r="C104" s="99"/>
      <c r="D104" s="99"/>
      <c r="E104" s="99"/>
      <c r="F104" s="99"/>
      <c r="G104" s="99">
        <v>5.91</v>
      </c>
      <c r="H104" s="99">
        <f>SUM(G104/B104*100)</f>
        <v>3.32601722100287</v>
      </c>
      <c r="I104" s="99"/>
    </row>
    <row r="105" spans="1:9" ht="26.25">
      <c r="A105" s="78" t="s">
        <v>85</v>
      </c>
      <c r="B105" s="106">
        <v>1139.0999999999999</v>
      </c>
      <c r="C105" s="106">
        <v>700</v>
      </c>
      <c r="D105" s="106">
        <v>700</v>
      </c>
      <c r="E105" s="106">
        <v>1000</v>
      </c>
      <c r="F105" s="106">
        <v>1200</v>
      </c>
      <c r="G105" s="106">
        <v>1016.18</v>
      </c>
      <c r="H105" s="106">
        <f>SUM(G105/B105*100)</f>
        <v>89.209024668598019</v>
      </c>
      <c r="I105" s="106">
        <f t="shared" si="3"/>
        <v>84.681666666666672</v>
      </c>
    </row>
    <row r="106" spans="1:9">
      <c r="A106" s="67" t="s">
        <v>86</v>
      </c>
      <c r="B106" s="99">
        <v>99.54</v>
      </c>
      <c r="C106" s="99"/>
      <c r="D106" s="99"/>
      <c r="E106" s="99"/>
      <c r="F106" s="99"/>
      <c r="G106" s="99"/>
      <c r="H106" s="99">
        <f>SUM(G106/B106*100)</f>
        <v>0</v>
      </c>
      <c r="I106" s="99"/>
    </row>
    <row r="107" spans="1:9">
      <c r="A107" s="67" t="s">
        <v>87</v>
      </c>
      <c r="B107" s="99">
        <v>816.9</v>
      </c>
      <c r="C107" s="99"/>
      <c r="D107" s="99"/>
      <c r="E107" s="99"/>
      <c r="F107" s="99"/>
      <c r="G107" s="99">
        <v>725.52</v>
      </c>
      <c r="H107" s="99">
        <f>SUM(G107/B107*100)</f>
        <v>88.813808299669489</v>
      </c>
      <c r="I107" s="99"/>
    </row>
    <row r="108" spans="1:9">
      <c r="A108" s="67" t="s">
        <v>88</v>
      </c>
      <c r="B108" s="99"/>
      <c r="C108" s="99"/>
      <c r="D108" s="99"/>
      <c r="E108" s="99"/>
      <c r="F108" s="99"/>
      <c r="G108" s="99">
        <v>13.27</v>
      </c>
      <c r="H108" s="99"/>
      <c r="I108" s="99"/>
    </row>
    <row r="109" spans="1:9">
      <c r="A109" s="67" t="s">
        <v>89</v>
      </c>
      <c r="B109" s="99"/>
      <c r="C109" s="99"/>
      <c r="D109" s="99"/>
      <c r="E109" s="99"/>
      <c r="F109" s="99"/>
      <c r="G109" s="99">
        <v>12.5</v>
      </c>
      <c r="H109" s="99"/>
      <c r="I109" s="99"/>
    </row>
    <row r="110" spans="1:9" ht="26.25">
      <c r="A110" s="67" t="s">
        <v>91</v>
      </c>
      <c r="B110" s="99">
        <v>222.66</v>
      </c>
      <c r="C110" s="99"/>
      <c r="D110" s="99"/>
      <c r="E110" s="99"/>
      <c r="F110" s="99"/>
      <c r="G110" s="99">
        <v>264.89</v>
      </c>
      <c r="H110" s="99">
        <f>SUM(G110/B110*100)</f>
        <v>118.96613671067995</v>
      </c>
      <c r="I110" s="99"/>
    </row>
    <row r="111" spans="1:9">
      <c r="A111" s="76" t="s">
        <v>92</v>
      </c>
      <c r="B111" s="105">
        <v>119.34</v>
      </c>
      <c r="C111" s="105">
        <v>50</v>
      </c>
      <c r="D111" s="105">
        <v>50</v>
      </c>
      <c r="E111" s="105">
        <v>50</v>
      </c>
      <c r="F111" s="105">
        <v>50</v>
      </c>
      <c r="G111" s="105">
        <v>1.02</v>
      </c>
      <c r="H111" s="105">
        <f>SUM(G111/B111*100)</f>
        <v>0.85470085470085466</v>
      </c>
      <c r="I111" s="105">
        <f t="shared" si="3"/>
        <v>2.04</v>
      </c>
    </row>
    <row r="112" spans="1:9">
      <c r="A112" s="78" t="s">
        <v>93</v>
      </c>
      <c r="B112" s="106">
        <v>119.34</v>
      </c>
      <c r="C112" s="106">
        <v>50</v>
      </c>
      <c r="D112" s="106">
        <v>50</v>
      </c>
      <c r="E112" s="106">
        <v>50</v>
      </c>
      <c r="F112" s="106">
        <v>50</v>
      </c>
      <c r="G112" s="106">
        <v>1.02</v>
      </c>
      <c r="H112" s="106">
        <f>SUM(G112/B112*100)</f>
        <v>0.85470085470085466</v>
      </c>
      <c r="I112" s="106">
        <f t="shared" si="3"/>
        <v>2.04</v>
      </c>
    </row>
    <row r="113" spans="1:9" ht="26.25">
      <c r="A113" s="67" t="s">
        <v>94</v>
      </c>
      <c r="B113" s="99">
        <v>41.45</v>
      </c>
      <c r="C113" s="99"/>
      <c r="D113" s="99"/>
      <c r="E113" s="99"/>
      <c r="F113" s="99"/>
      <c r="G113" s="99"/>
      <c r="H113" s="99">
        <f>SUM(G113/B113*100)</f>
        <v>0</v>
      </c>
      <c r="I113" s="99"/>
    </row>
    <row r="114" spans="1:9" ht="26.25">
      <c r="A114" s="67" t="s">
        <v>95</v>
      </c>
      <c r="B114" s="99">
        <v>77.89</v>
      </c>
      <c r="C114" s="99"/>
      <c r="D114" s="99"/>
      <c r="E114" s="99"/>
      <c r="F114" s="99"/>
      <c r="G114" s="99"/>
      <c r="H114" s="99">
        <f>SUM(G114/B114*100)</f>
        <v>0</v>
      </c>
      <c r="I114" s="99"/>
    </row>
    <row r="115" spans="1:9">
      <c r="A115" s="67" t="s">
        <v>96</v>
      </c>
      <c r="B115" s="99"/>
      <c r="C115" s="99"/>
      <c r="D115" s="99"/>
      <c r="E115" s="99"/>
      <c r="F115" s="99"/>
      <c r="G115" s="99">
        <v>1.02</v>
      </c>
      <c r="H115" s="99"/>
      <c r="I115" s="99"/>
    </row>
    <row r="116" spans="1:9" ht="39">
      <c r="A116" s="76" t="s">
        <v>97</v>
      </c>
      <c r="B116" s="105">
        <v>150.97</v>
      </c>
      <c r="C116" s="105">
        <v>0</v>
      </c>
      <c r="D116" s="105">
        <v>0</v>
      </c>
      <c r="E116" s="105">
        <v>800</v>
      </c>
      <c r="F116" s="105">
        <v>300</v>
      </c>
      <c r="G116" s="105">
        <v>51.9</v>
      </c>
      <c r="H116" s="105">
        <f t="shared" ref="H116:H122" si="5">SUM(G116/B116*100)</f>
        <v>34.377690931973234</v>
      </c>
      <c r="I116" s="105">
        <f t="shared" si="3"/>
        <v>17.299999999999997</v>
      </c>
    </row>
    <row r="117" spans="1:9" ht="26.25">
      <c r="A117" s="78" t="s">
        <v>98</v>
      </c>
      <c r="B117" s="106">
        <v>150.97</v>
      </c>
      <c r="C117" s="106">
        <v>0</v>
      </c>
      <c r="D117" s="106">
        <v>0</v>
      </c>
      <c r="E117" s="106">
        <v>800</v>
      </c>
      <c r="F117" s="106">
        <v>300</v>
      </c>
      <c r="G117" s="106">
        <v>51.9</v>
      </c>
      <c r="H117" s="106">
        <f t="shared" si="5"/>
        <v>34.377690931973234</v>
      </c>
      <c r="I117" s="106">
        <f t="shared" si="3"/>
        <v>17.299999999999997</v>
      </c>
    </row>
    <row r="118" spans="1:9" ht="26.25">
      <c r="A118" s="67" t="s">
        <v>99</v>
      </c>
      <c r="B118" s="99">
        <v>92.91</v>
      </c>
      <c r="C118" s="99"/>
      <c r="D118" s="99"/>
      <c r="E118" s="99"/>
      <c r="F118" s="99"/>
      <c r="G118" s="99"/>
      <c r="H118" s="99">
        <f t="shared" si="5"/>
        <v>0</v>
      </c>
      <c r="I118" s="99"/>
    </row>
    <row r="119" spans="1:9" ht="26.25">
      <c r="A119" s="67" t="s">
        <v>100</v>
      </c>
      <c r="B119" s="99">
        <v>58.06</v>
      </c>
      <c r="C119" s="99"/>
      <c r="D119" s="99"/>
      <c r="E119" s="99"/>
      <c r="F119" s="99"/>
      <c r="G119" s="99">
        <v>51.9</v>
      </c>
      <c r="H119" s="99">
        <f t="shared" si="5"/>
        <v>89.390285911126412</v>
      </c>
      <c r="I119" s="99"/>
    </row>
    <row r="120" spans="1:9" ht="26.25">
      <c r="A120" s="76" t="s">
        <v>107</v>
      </c>
      <c r="B120" s="105">
        <v>708.53</v>
      </c>
      <c r="C120" s="105">
        <v>2200</v>
      </c>
      <c r="D120" s="105">
        <v>2300</v>
      </c>
      <c r="E120" s="105">
        <v>3200</v>
      </c>
      <c r="F120" s="105">
        <v>3550</v>
      </c>
      <c r="G120" s="105">
        <v>3010.4</v>
      </c>
      <c r="H120" s="105">
        <f t="shared" si="5"/>
        <v>424.87968046518853</v>
      </c>
      <c r="I120" s="105">
        <f t="shared" si="3"/>
        <v>84.8</v>
      </c>
    </row>
    <row r="121" spans="1:9">
      <c r="A121" s="78" t="s">
        <v>110</v>
      </c>
      <c r="B121" s="106">
        <v>703.48</v>
      </c>
      <c r="C121" s="106">
        <v>2100</v>
      </c>
      <c r="D121" s="106">
        <v>2100</v>
      </c>
      <c r="E121" s="106">
        <v>3000</v>
      </c>
      <c r="F121" s="106">
        <v>3500</v>
      </c>
      <c r="G121" s="106">
        <v>3000.26</v>
      </c>
      <c r="H121" s="106">
        <f t="shared" si="5"/>
        <v>426.48831523284247</v>
      </c>
      <c r="I121" s="106">
        <f t="shared" si="3"/>
        <v>85.721714285714285</v>
      </c>
    </row>
    <row r="122" spans="1:9">
      <c r="A122" s="67" t="s">
        <v>111</v>
      </c>
      <c r="B122" s="99">
        <v>371.46</v>
      </c>
      <c r="C122" s="99"/>
      <c r="D122" s="99"/>
      <c r="E122" s="99"/>
      <c r="F122" s="99"/>
      <c r="G122" s="99">
        <v>1522.76</v>
      </c>
      <c r="H122" s="99">
        <f t="shared" si="5"/>
        <v>409.93915899423899</v>
      </c>
      <c r="I122" s="99"/>
    </row>
    <row r="123" spans="1:9">
      <c r="A123" s="67" t="s">
        <v>112</v>
      </c>
      <c r="B123" s="99"/>
      <c r="C123" s="99"/>
      <c r="D123" s="99"/>
      <c r="E123" s="99"/>
      <c r="F123" s="99"/>
      <c r="G123" s="99">
        <v>390.01</v>
      </c>
      <c r="H123" s="99"/>
      <c r="I123" s="99"/>
    </row>
    <row r="124" spans="1:9">
      <c r="A124" s="67" t="s">
        <v>113</v>
      </c>
      <c r="B124" s="99">
        <v>273.41000000000003</v>
      </c>
      <c r="C124" s="99"/>
      <c r="D124" s="99"/>
      <c r="E124" s="99"/>
      <c r="F124" s="99"/>
      <c r="G124" s="99">
        <v>1017.5</v>
      </c>
      <c r="H124" s="99">
        <f t="shared" ref="H124:H130" si="6">SUM(G124/B124*100)</f>
        <v>372.15171354376207</v>
      </c>
      <c r="I124" s="99"/>
    </row>
    <row r="125" spans="1:9">
      <c r="A125" s="67" t="s">
        <v>114</v>
      </c>
      <c r="B125" s="99">
        <v>46.13</v>
      </c>
      <c r="C125" s="99"/>
      <c r="D125" s="99"/>
      <c r="E125" s="99"/>
      <c r="F125" s="99"/>
      <c r="G125" s="99"/>
      <c r="H125" s="99">
        <f t="shared" si="6"/>
        <v>0</v>
      </c>
      <c r="I125" s="99"/>
    </row>
    <row r="126" spans="1:9" ht="26.25">
      <c r="A126" s="67" t="s">
        <v>116</v>
      </c>
      <c r="B126" s="99">
        <v>12.48</v>
      </c>
      <c r="C126" s="99"/>
      <c r="D126" s="99"/>
      <c r="E126" s="99"/>
      <c r="F126" s="99"/>
      <c r="G126" s="99">
        <v>69.989999999999995</v>
      </c>
      <c r="H126" s="99">
        <f t="shared" si="6"/>
        <v>560.81730769230762</v>
      </c>
      <c r="I126" s="99"/>
    </row>
    <row r="127" spans="1:9" ht="26.25">
      <c r="A127" s="78" t="s">
        <v>117</v>
      </c>
      <c r="B127" s="106">
        <v>5.05</v>
      </c>
      <c r="C127" s="106">
        <v>200</v>
      </c>
      <c r="D127" s="106">
        <v>200</v>
      </c>
      <c r="E127" s="106">
        <v>200</v>
      </c>
      <c r="F127" s="106">
        <v>50</v>
      </c>
      <c r="G127" s="106">
        <v>10.14</v>
      </c>
      <c r="H127" s="106">
        <f t="shared" si="6"/>
        <v>200.79207920792078</v>
      </c>
      <c r="I127" s="106">
        <f t="shared" si="3"/>
        <v>20.28</v>
      </c>
    </row>
    <row r="128" spans="1:9">
      <c r="A128" s="67" t="s">
        <v>118</v>
      </c>
      <c r="B128" s="99">
        <v>5.05</v>
      </c>
      <c r="C128" s="99"/>
      <c r="D128" s="99"/>
      <c r="E128" s="99"/>
      <c r="F128" s="99"/>
      <c r="G128" s="99">
        <v>10.14</v>
      </c>
      <c r="H128" s="99">
        <f t="shared" si="6"/>
        <v>200.79207920792078</v>
      </c>
      <c r="I128" s="99"/>
    </row>
    <row r="129" spans="1:12" ht="26.25">
      <c r="A129" s="73" t="s">
        <v>192</v>
      </c>
      <c r="B129" s="102">
        <v>63720.41</v>
      </c>
      <c r="C129" s="102">
        <v>125871</v>
      </c>
      <c r="D129" s="102">
        <v>145813.17000000001</v>
      </c>
      <c r="E129" s="102">
        <f>SUM(E130+E144+E158+E178+E191+E226+E242+E248)</f>
        <v>205805.22999999998</v>
      </c>
      <c r="F129" s="102">
        <v>189664.7</v>
      </c>
      <c r="G129" s="102">
        <v>91863.24</v>
      </c>
      <c r="H129" s="102">
        <f t="shared" si="6"/>
        <v>144.16611569197372</v>
      </c>
      <c r="I129" s="102">
        <f t="shared" si="3"/>
        <v>48.434547915347451</v>
      </c>
      <c r="L129" s="98"/>
    </row>
    <row r="130" spans="1:12">
      <c r="A130" s="74" t="s">
        <v>193</v>
      </c>
      <c r="B130" s="103">
        <v>696.91</v>
      </c>
      <c r="C130" s="103">
        <v>266</v>
      </c>
      <c r="D130" s="103">
        <v>266</v>
      </c>
      <c r="E130" s="103">
        <v>937.06</v>
      </c>
      <c r="F130" s="103">
        <v>937.06</v>
      </c>
      <c r="G130" s="103">
        <v>937.06</v>
      </c>
      <c r="H130" s="103">
        <f t="shared" si="6"/>
        <v>134.45925585800177</v>
      </c>
      <c r="I130" s="103">
        <f t="shared" si="3"/>
        <v>100</v>
      </c>
    </row>
    <row r="131" spans="1:12">
      <c r="A131" s="67" t="s">
        <v>147</v>
      </c>
      <c r="B131" s="99">
        <v>0</v>
      </c>
      <c r="C131" s="99">
        <v>0</v>
      </c>
      <c r="D131" s="99">
        <v>0</v>
      </c>
      <c r="E131" s="99">
        <v>250</v>
      </c>
      <c r="F131" s="99">
        <v>250</v>
      </c>
      <c r="G131" s="99">
        <v>250</v>
      </c>
      <c r="H131" s="99"/>
      <c r="I131" s="99">
        <f t="shared" si="3"/>
        <v>100</v>
      </c>
    </row>
    <row r="132" spans="1:12">
      <c r="A132" s="75" t="s">
        <v>129</v>
      </c>
      <c r="B132" s="104">
        <v>0</v>
      </c>
      <c r="C132" s="104">
        <v>0</v>
      </c>
      <c r="D132" s="104">
        <v>0</v>
      </c>
      <c r="E132" s="104">
        <v>250</v>
      </c>
      <c r="F132" s="104">
        <v>250</v>
      </c>
      <c r="G132" s="104">
        <v>250</v>
      </c>
      <c r="H132" s="104"/>
      <c r="I132" s="104">
        <f t="shared" si="3"/>
        <v>100</v>
      </c>
    </row>
    <row r="133" spans="1:12" ht="26.25">
      <c r="A133" s="76" t="s">
        <v>104</v>
      </c>
      <c r="B133" s="105">
        <v>0</v>
      </c>
      <c r="C133" s="105">
        <v>0</v>
      </c>
      <c r="D133" s="105">
        <v>0</v>
      </c>
      <c r="E133" s="105">
        <v>250</v>
      </c>
      <c r="F133" s="105">
        <v>250</v>
      </c>
      <c r="G133" s="105">
        <v>250</v>
      </c>
      <c r="H133" s="105"/>
      <c r="I133" s="105">
        <f t="shared" si="3"/>
        <v>100</v>
      </c>
    </row>
    <row r="134" spans="1:12">
      <c r="A134" s="78" t="s">
        <v>105</v>
      </c>
      <c r="B134" s="106">
        <v>0</v>
      </c>
      <c r="C134" s="106">
        <v>0</v>
      </c>
      <c r="D134" s="106">
        <v>0</v>
      </c>
      <c r="E134" s="106">
        <v>250</v>
      </c>
      <c r="F134" s="106">
        <v>250</v>
      </c>
      <c r="G134" s="106">
        <v>250</v>
      </c>
      <c r="H134" s="106"/>
      <c r="I134" s="106">
        <f t="shared" si="3"/>
        <v>100</v>
      </c>
    </row>
    <row r="135" spans="1:12">
      <c r="A135" s="67" t="s">
        <v>106</v>
      </c>
      <c r="B135" s="99"/>
      <c r="C135" s="99"/>
      <c r="D135" s="99"/>
      <c r="E135" s="99"/>
      <c r="F135" s="99"/>
      <c r="G135" s="99">
        <v>250</v>
      </c>
      <c r="H135" s="99"/>
      <c r="I135" s="99"/>
    </row>
    <row r="136" spans="1:12">
      <c r="A136" s="67" t="s">
        <v>149</v>
      </c>
      <c r="B136" s="99">
        <v>696.91</v>
      </c>
      <c r="C136" s="99">
        <v>266</v>
      </c>
      <c r="D136" s="99">
        <v>266</v>
      </c>
      <c r="E136" s="99">
        <v>687.06</v>
      </c>
      <c r="F136" s="99">
        <v>687.06</v>
      </c>
      <c r="G136" s="99">
        <v>687.06</v>
      </c>
      <c r="H136" s="99">
        <f t="shared" ref="H136:H143" si="7">SUM(G136/B136*100)</f>
        <v>98.586618071200007</v>
      </c>
      <c r="I136" s="99">
        <f t="shared" si="3"/>
        <v>100</v>
      </c>
    </row>
    <row r="137" spans="1:12">
      <c r="A137" s="75" t="s">
        <v>129</v>
      </c>
      <c r="B137" s="104">
        <v>696.91</v>
      </c>
      <c r="C137" s="104">
        <v>266</v>
      </c>
      <c r="D137" s="104">
        <v>266</v>
      </c>
      <c r="E137" s="104">
        <v>687.06</v>
      </c>
      <c r="F137" s="104">
        <v>687.06</v>
      </c>
      <c r="G137" s="104">
        <v>687.06</v>
      </c>
      <c r="H137" s="104">
        <f t="shared" si="7"/>
        <v>98.586618071200007</v>
      </c>
      <c r="I137" s="104">
        <f t="shared" si="3"/>
        <v>100</v>
      </c>
    </row>
    <row r="138" spans="1:12">
      <c r="A138" s="76" t="s">
        <v>60</v>
      </c>
      <c r="B138" s="105">
        <v>696.91</v>
      </c>
      <c r="C138" s="105">
        <v>266</v>
      </c>
      <c r="D138" s="105">
        <v>266</v>
      </c>
      <c r="E138" s="105">
        <v>687.06</v>
      </c>
      <c r="F138" s="105">
        <v>687.06</v>
      </c>
      <c r="G138" s="105">
        <v>687.06</v>
      </c>
      <c r="H138" s="105">
        <f t="shared" si="7"/>
        <v>98.586618071200007</v>
      </c>
      <c r="I138" s="105">
        <f t="shared" si="3"/>
        <v>100</v>
      </c>
    </row>
    <row r="139" spans="1:12">
      <c r="A139" s="78" t="s">
        <v>66</v>
      </c>
      <c r="B139" s="106">
        <v>398.17</v>
      </c>
      <c r="C139" s="106">
        <v>0</v>
      </c>
      <c r="D139" s="106">
        <v>0</v>
      </c>
      <c r="E139" s="106">
        <v>500</v>
      </c>
      <c r="F139" s="106">
        <v>500</v>
      </c>
      <c r="G139" s="106">
        <v>500</v>
      </c>
      <c r="H139" s="106">
        <f t="shared" si="7"/>
        <v>125.57450335283924</v>
      </c>
      <c r="I139" s="106">
        <f t="shared" si="3"/>
        <v>100</v>
      </c>
    </row>
    <row r="140" spans="1:12">
      <c r="A140" s="67" t="s">
        <v>71</v>
      </c>
      <c r="B140" s="99">
        <v>398.17</v>
      </c>
      <c r="C140" s="99"/>
      <c r="D140" s="99"/>
      <c r="E140" s="99"/>
      <c r="F140" s="99"/>
      <c r="G140" s="99">
        <v>500</v>
      </c>
      <c r="H140" s="99">
        <f t="shared" si="7"/>
        <v>125.57450335283924</v>
      </c>
      <c r="I140" s="99"/>
    </row>
    <row r="141" spans="1:12" ht="26.25">
      <c r="A141" s="78" t="s">
        <v>85</v>
      </c>
      <c r="B141" s="106">
        <v>298.74</v>
      </c>
      <c r="C141" s="106">
        <v>266</v>
      </c>
      <c r="D141" s="106">
        <v>266</v>
      </c>
      <c r="E141" s="106">
        <v>187.06</v>
      </c>
      <c r="F141" s="106">
        <v>187.06</v>
      </c>
      <c r="G141" s="106">
        <v>187.06</v>
      </c>
      <c r="H141" s="106">
        <f t="shared" si="7"/>
        <v>62.616321885251395</v>
      </c>
      <c r="I141" s="106">
        <f t="shared" ref="I141:I202" si="8">SUM(G141/F141*100)</f>
        <v>100</v>
      </c>
    </row>
    <row r="142" spans="1:12">
      <c r="A142" s="67" t="s">
        <v>86</v>
      </c>
      <c r="B142" s="99">
        <v>167.34</v>
      </c>
      <c r="C142" s="99"/>
      <c r="D142" s="99"/>
      <c r="E142" s="99"/>
      <c r="F142" s="99"/>
      <c r="G142" s="99"/>
      <c r="H142" s="99">
        <f t="shared" si="7"/>
        <v>0</v>
      </c>
      <c r="I142" s="99"/>
    </row>
    <row r="143" spans="1:12">
      <c r="A143" s="67" t="s">
        <v>87</v>
      </c>
      <c r="B143" s="99">
        <v>131.4</v>
      </c>
      <c r="C143" s="99"/>
      <c r="D143" s="99"/>
      <c r="E143" s="99"/>
      <c r="F143" s="99"/>
      <c r="G143" s="99">
        <v>187.06</v>
      </c>
      <c r="H143" s="99">
        <f t="shared" si="7"/>
        <v>142.35920852359209</v>
      </c>
      <c r="I143" s="99"/>
    </row>
    <row r="144" spans="1:12" ht="39">
      <c r="A144" s="74" t="s">
        <v>194</v>
      </c>
      <c r="B144" s="103">
        <v>0</v>
      </c>
      <c r="C144" s="103">
        <v>31100</v>
      </c>
      <c r="D144" s="103">
        <v>31566.68</v>
      </c>
      <c r="E144" s="103">
        <v>34566.68</v>
      </c>
      <c r="F144" s="103">
        <v>32180</v>
      </c>
      <c r="G144" s="103">
        <v>1176.95</v>
      </c>
      <c r="H144" s="103"/>
      <c r="I144" s="103">
        <f t="shared" si="8"/>
        <v>3.6573958980733372</v>
      </c>
    </row>
    <row r="145" spans="1:9">
      <c r="A145" s="67" t="s">
        <v>149</v>
      </c>
      <c r="B145" s="99">
        <v>0</v>
      </c>
      <c r="C145" s="99">
        <v>31100</v>
      </c>
      <c r="D145" s="99">
        <v>31566.68</v>
      </c>
      <c r="E145" s="99">
        <v>34566.68</v>
      </c>
      <c r="F145" s="99">
        <v>32180</v>
      </c>
      <c r="G145" s="99">
        <v>1176.95</v>
      </c>
      <c r="H145" s="99"/>
      <c r="I145" s="99">
        <f t="shared" si="8"/>
        <v>3.6573958980733372</v>
      </c>
    </row>
    <row r="146" spans="1:9" ht="26.25">
      <c r="A146" s="75" t="s">
        <v>126</v>
      </c>
      <c r="B146" s="104">
        <v>0</v>
      </c>
      <c r="C146" s="104">
        <v>31100</v>
      </c>
      <c r="D146" s="104">
        <v>31566.68</v>
      </c>
      <c r="E146" s="104">
        <v>34566.68</v>
      </c>
      <c r="F146" s="104">
        <v>32180</v>
      </c>
      <c r="G146" s="104">
        <v>1176.95</v>
      </c>
      <c r="H146" s="104"/>
      <c r="I146" s="104">
        <f t="shared" si="8"/>
        <v>3.6573958980733372</v>
      </c>
    </row>
    <row r="147" spans="1:9">
      <c r="A147" s="76" t="s">
        <v>60</v>
      </c>
      <c r="B147" s="105">
        <v>0</v>
      </c>
      <c r="C147" s="105">
        <v>0</v>
      </c>
      <c r="D147" s="105">
        <v>0</v>
      </c>
      <c r="E147" s="105">
        <v>0</v>
      </c>
      <c r="F147" s="105">
        <v>545</v>
      </c>
      <c r="G147" s="105">
        <v>545</v>
      </c>
      <c r="H147" s="105"/>
      <c r="I147" s="105">
        <f t="shared" si="8"/>
        <v>100</v>
      </c>
    </row>
    <row r="148" spans="1:9">
      <c r="A148" s="78" t="s">
        <v>73</v>
      </c>
      <c r="B148" s="106">
        <v>0</v>
      </c>
      <c r="C148" s="106">
        <v>0</v>
      </c>
      <c r="D148" s="106">
        <v>0</v>
      </c>
      <c r="E148" s="106">
        <v>0</v>
      </c>
      <c r="F148" s="106">
        <v>545</v>
      </c>
      <c r="G148" s="106">
        <v>545</v>
      </c>
      <c r="H148" s="106"/>
      <c r="I148" s="106">
        <f t="shared" si="8"/>
        <v>100</v>
      </c>
    </row>
    <row r="149" spans="1:9" ht="26.25">
      <c r="A149" s="67" t="s">
        <v>75</v>
      </c>
      <c r="B149" s="99"/>
      <c r="C149" s="99"/>
      <c r="D149" s="99"/>
      <c r="E149" s="99"/>
      <c r="F149" s="99"/>
      <c r="G149" s="99">
        <v>545</v>
      </c>
      <c r="H149" s="99"/>
      <c r="I149" s="99"/>
    </row>
    <row r="150" spans="1:9" ht="26.25">
      <c r="A150" s="76" t="s">
        <v>107</v>
      </c>
      <c r="B150" s="105">
        <v>0</v>
      </c>
      <c r="C150" s="105">
        <v>100</v>
      </c>
      <c r="D150" s="105">
        <v>657</v>
      </c>
      <c r="E150" s="105">
        <v>34566.68</v>
      </c>
      <c r="F150" s="105">
        <v>680</v>
      </c>
      <c r="G150" s="105">
        <v>631.95000000000005</v>
      </c>
      <c r="H150" s="105"/>
      <c r="I150" s="105">
        <f t="shared" si="8"/>
        <v>92.933823529411768</v>
      </c>
    </row>
    <row r="151" spans="1:9">
      <c r="A151" s="78" t="s">
        <v>110</v>
      </c>
      <c r="B151" s="106">
        <v>0</v>
      </c>
      <c r="C151" s="106">
        <v>100</v>
      </c>
      <c r="D151" s="106">
        <v>657</v>
      </c>
      <c r="E151" s="106">
        <v>657</v>
      </c>
      <c r="F151" s="106">
        <v>680</v>
      </c>
      <c r="G151" s="106">
        <v>631.95000000000005</v>
      </c>
      <c r="H151" s="106"/>
      <c r="I151" s="106">
        <f t="shared" si="8"/>
        <v>92.933823529411768</v>
      </c>
    </row>
    <row r="152" spans="1:9">
      <c r="A152" s="67" t="s">
        <v>111</v>
      </c>
      <c r="B152" s="99"/>
      <c r="C152" s="99"/>
      <c r="D152" s="99"/>
      <c r="E152" s="99"/>
      <c r="F152" s="99"/>
      <c r="G152" s="99">
        <v>631.95000000000005</v>
      </c>
      <c r="H152" s="99"/>
      <c r="I152" s="99"/>
    </row>
    <row r="153" spans="1:9" ht="26.25">
      <c r="A153" s="76" t="s">
        <v>119</v>
      </c>
      <c r="B153" s="105">
        <v>0</v>
      </c>
      <c r="C153" s="105">
        <v>31000</v>
      </c>
      <c r="D153" s="105">
        <v>30909.68</v>
      </c>
      <c r="E153" s="105">
        <v>33909.68</v>
      </c>
      <c r="F153" s="105">
        <v>30955</v>
      </c>
      <c r="G153" s="105"/>
      <c r="H153" s="105"/>
      <c r="I153" s="105"/>
    </row>
    <row r="154" spans="1:9" s="65" customFormat="1" ht="39">
      <c r="A154" s="78" t="s">
        <v>221</v>
      </c>
      <c r="B154" s="106">
        <v>0</v>
      </c>
      <c r="C154" s="106">
        <v>31000</v>
      </c>
      <c r="D154" s="106">
        <v>30909.68</v>
      </c>
      <c r="E154" s="106">
        <v>33909.68</v>
      </c>
      <c r="F154" s="106">
        <v>30955</v>
      </c>
      <c r="G154" s="106"/>
      <c r="H154" s="106"/>
      <c r="I154" s="106"/>
    </row>
    <row r="155" spans="1:9" s="65" customFormat="1" ht="26.25">
      <c r="A155" s="67" t="s">
        <v>222</v>
      </c>
      <c r="B155" s="99"/>
      <c r="C155" s="99"/>
      <c r="D155" s="99"/>
      <c r="E155" s="99"/>
      <c r="F155" s="99"/>
      <c r="G155" s="99"/>
      <c r="H155" s="99"/>
      <c r="I155" s="99"/>
    </row>
    <row r="156" spans="1:9" ht="26.25">
      <c r="A156" s="74" t="s">
        <v>195</v>
      </c>
      <c r="B156" s="103">
        <v>1856.15</v>
      </c>
      <c r="C156" s="103">
        <v>10000</v>
      </c>
      <c r="D156" s="103">
        <v>10300</v>
      </c>
      <c r="E156" s="103">
        <v>10300</v>
      </c>
      <c r="F156" s="103">
        <v>4431</v>
      </c>
      <c r="G156" s="103">
        <v>816.89</v>
      </c>
      <c r="H156" s="103">
        <f t="shared" ref="H156:H169" si="9">SUM(G156/B156*100)</f>
        <v>44.00991299194569</v>
      </c>
      <c r="I156" s="103">
        <f t="shared" si="8"/>
        <v>18.435793274655836</v>
      </c>
    </row>
    <row r="157" spans="1:9">
      <c r="A157" s="67" t="s">
        <v>149</v>
      </c>
      <c r="B157" s="99">
        <v>1856.15</v>
      </c>
      <c r="C157" s="99">
        <v>10000</v>
      </c>
      <c r="D157" s="99">
        <v>10300</v>
      </c>
      <c r="E157" s="99">
        <v>10300</v>
      </c>
      <c r="F157" s="99">
        <v>4431</v>
      </c>
      <c r="G157" s="99">
        <v>816.89</v>
      </c>
      <c r="H157" s="99">
        <f t="shared" si="9"/>
        <v>44.00991299194569</v>
      </c>
      <c r="I157" s="99">
        <f t="shared" si="8"/>
        <v>18.435793274655836</v>
      </c>
    </row>
    <row r="158" spans="1:9">
      <c r="A158" s="75" t="s">
        <v>128</v>
      </c>
      <c r="B158" s="104">
        <v>1856.15</v>
      </c>
      <c r="C158" s="104">
        <v>10000</v>
      </c>
      <c r="D158" s="104">
        <v>10300</v>
      </c>
      <c r="E158" s="104">
        <v>10300</v>
      </c>
      <c r="F158" s="104">
        <v>4431</v>
      </c>
      <c r="G158" s="104">
        <v>816.89</v>
      </c>
      <c r="H158" s="104">
        <f t="shared" si="9"/>
        <v>44.00991299194569</v>
      </c>
      <c r="I158" s="104">
        <f t="shared" si="8"/>
        <v>18.435793274655836</v>
      </c>
    </row>
    <row r="159" spans="1:9">
      <c r="A159" s="76" t="s">
        <v>60</v>
      </c>
      <c r="B159" s="105">
        <v>1192.54</v>
      </c>
      <c r="C159" s="105">
        <v>4800</v>
      </c>
      <c r="D159" s="105">
        <v>5100</v>
      </c>
      <c r="E159" s="105">
        <f>SUM(E160+E162+E165)</f>
        <v>4900</v>
      </c>
      <c r="F159" s="105">
        <v>2131</v>
      </c>
      <c r="G159" s="105">
        <v>530.89</v>
      </c>
      <c r="H159" s="105">
        <f t="shared" si="9"/>
        <v>44.517584315830078</v>
      </c>
      <c r="I159" s="105">
        <f t="shared" si="8"/>
        <v>24.912717034256218</v>
      </c>
    </row>
    <row r="160" spans="1:9">
      <c r="A160" s="78" t="s">
        <v>61</v>
      </c>
      <c r="B160" s="106">
        <v>265.44</v>
      </c>
      <c r="C160" s="106">
        <v>300</v>
      </c>
      <c r="D160" s="106">
        <v>700</v>
      </c>
      <c r="E160" s="106">
        <v>700</v>
      </c>
      <c r="F160" s="106">
        <v>531</v>
      </c>
      <c r="G160" s="106">
        <v>530.89</v>
      </c>
      <c r="H160" s="106">
        <f t="shared" si="9"/>
        <v>200.00376732971668</v>
      </c>
      <c r="I160" s="106">
        <f t="shared" si="8"/>
        <v>99.979284369114879</v>
      </c>
    </row>
    <row r="161" spans="1:9">
      <c r="A161" s="67" t="s">
        <v>62</v>
      </c>
      <c r="B161" s="99">
        <v>265.44</v>
      </c>
      <c r="C161" s="99"/>
      <c r="D161" s="99"/>
      <c r="E161" s="99"/>
      <c r="F161" s="99"/>
      <c r="G161" s="99">
        <v>530.89</v>
      </c>
      <c r="H161" s="99">
        <f t="shared" si="9"/>
        <v>200.00376732971668</v>
      </c>
      <c r="I161" s="99"/>
    </row>
    <row r="162" spans="1:9">
      <c r="A162" s="78" t="s">
        <v>66</v>
      </c>
      <c r="B162" s="106">
        <v>809.02</v>
      </c>
      <c r="C162" s="106">
        <v>4000</v>
      </c>
      <c r="D162" s="106">
        <v>4000</v>
      </c>
      <c r="E162" s="106">
        <v>4000</v>
      </c>
      <c r="F162" s="106">
        <v>1000</v>
      </c>
      <c r="G162" s="106"/>
      <c r="H162" s="106">
        <f t="shared" si="9"/>
        <v>0</v>
      </c>
      <c r="I162" s="106">
        <f t="shared" si="8"/>
        <v>0</v>
      </c>
    </row>
    <row r="163" spans="1:9" ht="26.25">
      <c r="A163" s="67" t="s">
        <v>67</v>
      </c>
      <c r="B163" s="99">
        <v>792.31</v>
      </c>
      <c r="C163" s="99"/>
      <c r="D163" s="99"/>
      <c r="E163" s="99"/>
      <c r="F163" s="99"/>
      <c r="G163" s="99"/>
      <c r="H163" s="99">
        <f t="shared" si="9"/>
        <v>0</v>
      </c>
      <c r="I163" s="99"/>
    </row>
    <row r="164" spans="1:9">
      <c r="A164" s="67" t="s">
        <v>68</v>
      </c>
      <c r="B164" s="99">
        <v>16.71</v>
      </c>
      <c r="C164" s="99"/>
      <c r="D164" s="99"/>
      <c r="E164" s="99"/>
      <c r="F164" s="99"/>
      <c r="G164" s="99"/>
      <c r="H164" s="99">
        <f t="shared" si="9"/>
        <v>0</v>
      </c>
      <c r="I164" s="99"/>
    </row>
    <row r="165" spans="1:9" ht="26.25">
      <c r="A165" s="78" t="s">
        <v>85</v>
      </c>
      <c r="B165" s="106">
        <v>118.08</v>
      </c>
      <c r="C165" s="106">
        <v>400</v>
      </c>
      <c r="D165" s="106">
        <v>200</v>
      </c>
      <c r="E165" s="106">
        <v>200</v>
      </c>
      <c r="F165" s="106">
        <v>200</v>
      </c>
      <c r="G165" s="106"/>
      <c r="H165" s="106">
        <f t="shared" si="9"/>
        <v>0</v>
      </c>
      <c r="I165" s="106">
        <f t="shared" si="8"/>
        <v>0</v>
      </c>
    </row>
    <row r="166" spans="1:9">
      <c r="A166" s="67" t="s">
        <v>87</v>
      </c>
      <c r="B166" s="99">
        <v>118.08</v>
      </c>
      <c r="C166" s="99"/>
      <c r="D166" s="99"/>
      <c r="E166" s="99"/>
      <c r="F166" s="99"/>
      <c r="G166" s="99"/>
      <c r="H166" s="99">
        <f t="shared" si="9"/>
        <v>0</v>
      </c>
      <c r="I166" s="99"/>
    </row>
    <row r="167" spans="1:9" ht="39">
      <c r="A167" s="76" t="s">
        <v>97</v>
      </c>
      <c r="B167" s="105">
        <v>663.61</v>
      </c>
      <c r="C167" s="105">
        <v>900</v>
      </c>
      <c r="D167" s="105">
        <v>900</v>
      </c>
      <c r="E167" s="105">
        <v>900</v>
      </c>
      <c r="F167" s="105">
        <v>200</v>
      </c>
      <c r="G167" s="105">
        <v>100</v>
      </c>
      <c r="H167" s="105">
        <f t="shared" si="9"/>
        <v>15.069091785838069</v>
      </c>
      <c r="I167" s="105">
        <f t="shared" si="8"/>
        <v>50</v>
      </c>
    </row>
    <row r="168" spans="1:9" ht="26.25">
      <c r="A168" s="78" t="s">
        <v>98</v>
      </c>
      <c r="B168" s="106">
        <v>663.61</v>
      </c>
      <c r="C168" s="106">
        <v>900</v>
      </c>
      <c r="D168" s="106">
        <v>900</v>
      </c>
      <c r="E168" s="106">
        <v>900</v>
      </c>
      <c r="F168" s="106">
        <v>200</v>
      </c>
      <c r="G168" s="106">
        <v>100</v>
      </c>
      <c r="H168" s="106">
        <f t="shared" si="9"/>
        <v>15.069091785838069</v>
      </c>
      <c r="I168" s="106">
        <f t="shared" si="8"/>
        <v>50</v>
      </c>
    </row>
    <row r="169" spans="1:9" ht="26.25">
      <c r="A169" s="67" t="s">
        <v>99</v>
      </c>
      <c r="B169" s="99">
        <v>637.07000000000005</v>
      </c>
      <c r="C169" s="99"/>
      <c r="D169" s="99"/>
      <c r="E169" s="99"/>
      <c r="F169" s="99"/>
      <c r="G169" s="99">
        <v>100</v>
      </c>
      <c r="H169" s="99">
        <f t="shared" si="9"/>
        <v>15.696862197246769</v>
      </c>
      <c r="I169" s="99"/>
    </row>
    <row r="170" spans="1:9" ht="26.25">
      <c r="A170" s="67" t="s">
        <v>100</v>
      </c>
      <c r="B170" s="99">
        <v>26.54</v>
      </c>
      <c r="C170" s="99"/>
      <c r="D170" s="99"/>
      <c r="E170" s="99"/>
      <c r="F170" s="99"/>
      <c r="G170" s="99"/>
      <c r="H170" s="99"/>
      <c r="I170" s="99"/>
    </row>
    <row r="171" spans="1:9" ht="26.25">
      <c r="A171" s="76" t="s">
        <v>107</v>
      </c>
      <c r="B171" s="105">
        <v>0</v>
      </c>
      <c r="C171" s="105">
        <v>4300</v>
      </c>
      <c r="D171" s="105">
        <v>4300</v>
      </c>
      <c r="E171" s="105">
        <v>4300</v>
      </c>
      <c r="F171" s="105">
        <v>2100</v>
      </c>
      <c r="G171" s="105">
        <v>186</v>
      </c>
      <c r="H171" s="105"/>
      <c r="I171" s="105">
        <f t="shared" si="8"/>
        <v>8.8571428571428559</v>
      </c>
    </row>
    <row r="172" spans="1:9">
      <c r="A172" s="78" t="s">
        <v>110</v>
      </c>
      <c r="B172" s="106">
        <v>0</v>
      </c>
      <c r="C172" s="106">
        <v>4000</v>
      </c>
      <c r="D172" s="106">
        <v>4000</v>
      </c>
      <c r="E172" s="106">
        <v>4000</v>
      </c>
      <c r="F172" s="106">
        <v>2000</v>
      </c>
      <c r="G172" s="106">
        <v>186</v>
      </c>
      <c r="H172" s="106"/>
      <c r="I172" s="106">
        <f t="shared" si="8"/>
        <v>9.3000000000000007</v>
      </c>
    </row>
    <row r="173" spans="1:9">
      <c r="A173" s="67" t="s">
        <v>115</v>
      </c>
      <c r="B173" s="99"/>
      <c r="C173" s="99"/>
      <c r="D173" s="99"/>
      <c r="E173" s="99"/>
      <c r="F173" s="99"/>
      <c r="G173" s="99">
        <v>186</v>
      </c>
      <c r="H173" s="99"/>
      <c r="I173" s="99"/>
    </row>
    <row r="174" spans="1:9" s="65" customFormat="1" ht="26.25">
      <c r="A174" s="78" t="s">
        <v>117</v>
      </c>
      <c r="B174" s="106"/>
      <c r="C174" s="106">
        <v>300</v>
      </c>
      <c r="D174" s="106">
        <v>300</v>
      </c>
      <c r="E174" s="106">
        <v>300</v>
      </c>
      <c r="F174" s="106">
        <v>100</v>
      </c>
      <c r="G174" s="106"/>
      <c r="H174" s="106"/>
      <c r="I174" s="106"/>
    </row>
    <row r="175" spans="1:9" s="65" customFormat="1">
      <c r="A175" s="67" t="s">
        <v>220</v>
      </c>
      <c r="B175" s="99"/>
      <c r="C175" s="99"/>
      <c r="D175" s="99"/>
      <c r="E175" s="99"/>
      <c r="F175" s="99"/>
      <c r="G175" s="99"/>
      <c r="H175" s="99"/>
      <c r="I175" s="99"/>
    </row>
    <row r="176" spans="1:9" ht="26.25">
      <c r="A176" s="74" t="s">
        <v>196</v>
      </c>
      <c r="B176" s="103">
        <v>3789.88</v>
      </c>
      <c r="C176" s="103">
        <v>6080</v>
      </c>
      <c r="D176" s="103">
        <v>6450</v>
      </c>
      <c r="E176" s="103">
        <v>8000</v>
      </c>
      <c r="F176" s="103">
        <v>7400</v>
      </c>
      <c r="G176" s="103">
        <v>6270.38</v>
      </c>
      <c r="H176" s="103">
        <f t="shared" ref="H176:H192" si="10">SUM(G176/B176*100)</f>
        <v>165.45062112784575</v>
      </c>
      <c r="I176" s="103">
        <f t="shared" si="8"/>
        <v>84.734864864864861</v>
      </c>
    </row>
    <row r="177" spans="1:9">
      <c r="A177" s="67" t="s">
        <v>149</v>
      </c>
      <c r="B177" s="99">
        <v>3789.88</v>
      </c>
      <c r="C177" s="99">
        <v>6080</v>
      </c>
      <c r="D177" s="99">
        <v>6450</v>
      </c>
      <c r="E177" s="99">
        <v>8000</v>
      </c>
      <c r="F177" s="99">
        <v>7400</v>
      </c>
      <c r="G177" s="99">
        <v>6270.38</v>
      </c>
      <c r="H177" s="99">
        <f t="shared" si="10"/>
        <v>165.45062112784575</v>
      </c>
      <c r="I177" s="99">
        <f t="shared" si="8"/>
        <v>84.734864864864861</v>
      </c>
    </row>
    <row r="178" spans="1:9" ht="26.25">
      <c r="A178" s="75" t="s">
        <v>125</v>
      </c>
      <c r="B178" s="104">
        <v>3789.88</v>
      </c>
      <c r="C178" s="104">
        <v>6080</v>
      </c>
      <c r="D178" s="104">
        <v>6450</v>
      </c>
      <c r="E178" s="104">
        <v>8000</v>
      </c>
      <c r="F178" s="104">
        <v>7400</v>
      </c>
      <c r="G178" s="104">
        <v>6270.38</v>
      </c>
      <c r="H178" s="104">
        <f t="shared" si="10"/>
        <v>165.45062112784575</v>
      </c>
      <c r="I178" s="104">
        <f t="shared" si="8"/>
        <v>84.734864864864861</v>
      </c>
    </row>
    <row r="179" spans="1:9">
      <c r="A179" s="76" t="s">
        <v>60</v>
      </c>
      <c r="B179" s="105">
        <v>3776.61</v>
      </c>
      <c r="C179" s="105">
        <v>6000</v>
      </c>
      <c r="D179" s="105">
        <v>6300</v>
      </c>
      <c r="E179" s="105">
        <v>7800</v>
      </c>
      <c r="F179" s="105">
        <v>7300</v>
      </c>
      <c r="G179" s="105">
        <v>6264.54</v>
      </c>
      <c r="H179" s="105">
        <f t="shared" si="10"/>
        <v>165.8773344348503</v>
      </c>
      <c r="I179" s="105">
        <f t="shared" si="8"/>
        <v>85.815616438356173</v>
      </c>
    </row>
    <row r="180" spans="1:9">
      <c r="A180" s="78" t="s">
        <v>66</v>
      </c>
      <c r="B180" s="106">
        <v>966.87</v>
      </c>
      <c r="C180" s="106">
        <v>1100</v>
      </c>
      <c r="D180" s="106">
        <v>1200</v>
      </c>
      <c r="E180" s="106">
        <v>1200</v>
      </c>
      <c r="F180" s="106">
        <v>800</v>
      </c>
      <c r="G180" s="106">
        <v>792.54</v>
      </c>
      <c r="H180" s="106">
        <f t="shared" si="10"/>
        <v>81.969654658847617</v>
      </c>
      <c r="I180" s="106">
        <f t="shared" si="8"/>
        <v>99.067499999999995</v>
      </c>
    </row>
    <row r="181" spans="1:9" ht="26.25">
      <c r="A181" s="67" t="s">
        <v>67</v>
      </c>
      <c r="B181" s="99">
        <v>966.87</v>
      </c>
      <c r="C181" s="99"/>
      <c r="D181" s="99"/>
      <c r="E181" s="99"/>
      <c r="F181" s="99"/>
      <c r="G181" s="99">
        <v>792.54</v>
      </c>
      <c r="H181" s="99">
        <f t="shared" si="10"/>
        <v>81.969654658847617</v>
      </c>
      <c r="I181" s="99"/>
    </row>
    <row r="182" spans="1:9">
      <c r="A182" s="78" t="s">
        <v>73</v>
      </c>
      <c r="B182" s="106">
        <v>1340.5</v>
      </c>
      <c r="C182" s="106">
        <v>3400</v>
      </c>
      <c r="D182" s="106">
        <v>3500</v>
      </c>
      <c r="E182" s="106">
        <v>5000</v>
      </c>
      <c r="F182" s="106">
        <v>5000</v>
      </c>
      <c r="G182" s="106">
        <v>4004</v>
      </c>
      <c r="H182" s="106">
        <f t="shared" si="10"/>
        <v>298.69451697127937</v>
      </c>
      <c r="I182" s="106">
        <f t="shared" si="8"/>
        <v>80.08</v>
      </c>
    </row>
    <row r="183" spans="1:9">
      <c r="A183" s="67" t="s">
        <v>74</v>
      </c>
      <c r="B183" s="99">
        <v>1340.5</v>
      </c>
      <c r="C183" s="99"/>
      <c r="D183" s="99"/>
      <c r="E183" s="99"/>
      <c r="F183" s="99"/>
      <c r="G183" s="99">
        <v>4004</v>
      </c>
      <c r="H183" s="99">
        <f t="shared" si="10"/>
        <v>298.69451697127937</v>
      </c>
      <c r="I183" s="99"/>
    </row>
    <row r="184" spans="1:9" ht="26.25">
      <c r="A184" s="78" t="s">
        <v>85</v>
      </c>
      <c r="B184" s="106">
        <v>1469.24</v>
      </c>
      <c r="C184" s="106">
        <v>1500</v>
      </c>
      <c r="D184" s="106">
        <v>1600</v>
      </c>
      <c r="E184" s="106">
        <v>1600</v>
      </c>
      <c r="F184" s="106">
        <v>1500</v>
      </c>
      <c r="G184" s="106">
        <v>1468</v>
      </c>
      <c r="H184" s="106">
        <f t="shared" si="10"/>
        <v>99.915602624486127</v>
      </c>
      <c r="I184" s="106">
        <f t="shared" si="8"/>
        <v>97.866666666666674</v>
      </c>
    </row>
    <row r="185" spans="1:9">
      <c r="A185" s="67" t="s">
        <v>86</v>
      </c>
      <c r="B185" s="99">
        <v>1469.24</v>
      </c>
      <c r="C185" s="99"/>
      <c r="D185" s="99"/>
      <c r="E185" s="99"/>
      <c r="F185" s="99"/>
      <c r="G185" s="99">
        <v>1468</v>
      </c>
      <c r="H185" s="99">
        <f t="shared" si="10"/>
        <v>99.915602624486127</v>
      </c>
      <c r="I185" s="99"/>
    </row>
    <row r="186" spans="1:9" ht="39">
      <c r="A186" s="76" t="s">
        <v>97</v>
      </c>
      <c r="B186" s="105">
        <v>13.27</v>
      </c>
      <c r="C186" s="105">
        <v>80</v>
      </c>
      <c r="D186" s="105">
        <v>150</v>
      </c>
      <c r="E186" s="105">
        <v>200</v>
      </c>
      <c r="F186" s="105">
        <v>100</v>
      </c>
      <c r="G186" s="105">
        <v>5.84</v>
      </c>
      <c r="H186" s="105">
        <f t="shared" si="10"/>
        <v>44.009042954031649</v>
      </c>
      <c r="I186" s="105">
        <f t="shared" si="8"/>
        <v>5.84</v>
      </c>
    </row>
    <row r="187" spans="1:9" ht="26.25">
      <c r="A187" s="78" t="s">
        <v>98</v>
      </c>
      <c r="B187" s="106">
        <v>13.27</v>
      </c>
      <c r="C187" s="106">
        <v>80</v>
      </c>
      <c r="D187" s="106">
        <v>150</v>
      </c>
      <c r="E187" s="106">
        <v>200</v>
      </c>
      <c r="F187" s="106">
        <v>100</v>
      </c>
      <c r="G187" s="106">
        <v>5.84</v>
      </c>
      <c r="H187" s="106">
        <f t="shared" si="10"/>
        <v>44.009042954031649</v>
      </c>
      <c r="I187" s="106">
        <f t="shared" si="8"/>
        <v>5.84</v>
      </c>
    </row>
    <row r="188" spans="1:9" ht="26.25">
      <c r="A188" s="67" t="s">
        <v>100</v>
      </c>
      <c r="B188" s="99">
        <v>13.27</v>
      </c>
      <c r="C188" s="99"/>
      <c r="D188" s="99"/>
      <c r="E188" s="99"/>
      <c r="F188" s="99"/>
      <c r="G188" s="99">
        <v>5.84</v>
      </c>
      <c r="H188" s="99">
        <f t="shared" si="10"/>
        <v>44.009042954031649</v>
      </c>
      <c r="I188" s="99"/>
    </row>
    <row r="189" spans="1:9" ht="26.25">
      <c r="A189" s="74" t="s">
        <v>197</v>
      </c>
      <c r="B189" s="103">
        <v>19228.84</v>
      </c>
      <c r="C189" s="103">
        <v>25822</v>
      </c>
      <c r="D189" s="103">
        <v>26896.720000000001</v>
      </c>
      <c r="E189" s="103">
        <v>27243.72</v>
      </c>
      <c r="F189" s="103">
        <v>20773.37</v>
      </c>
      <c r="G189" s="103">
        <v>2834.14</v>
      </c>
      <c r="H189" s="103">
        <f t="shared" si="10"/>
        <v>14.739006617143833</v>
      </c>
      <c r="I189" s="103">
        <f t="shared" si="8"/>
        <v>13.643140231941183</v>
      </c>
    </row>
    <row r="190" spans="1:9">
      <c r="A190" s="67" t="s">
        <v>149</v>
      </c>
      <c r="B190" s="99">
        <v>19228.84</v>
      </c>
      <c r="C190" s="99">
        <v>25822</v>
      </c>
      <c r="D190" s="99">
        <v>26896.720000000001</v>
      </c>
      <c r="E190" s="99">
        <v>27243.72</v>
      </c>
      <c r="F190" s="99">
        <v>20773.37</v>
      </c>
      <c r="G190" s="99">
        <v>2834.14</v>
      </c>
      <c r="H190" s="99">
        <f t="shared" si="10"/>
        <v>14.739006617143833</v>
      </c>
      <c r="I190" s="99">
        <f t="shared" si="8"/>
        <v>13.643140231941183</v>
      </c>
    </row>
    <row r="191" spans="1:9" ht="26.25">
      <c r="A191" s="75" t="s">
        <v>121</v>
      </c>
      <c r="B191" s="104">
        <v>19228.84</v>
      </c>
      <c r="C191" s="104">
        <v>25822</v>
      </c>
      <c r="D191" s="104">
        <v>26896.720000000001</v>
      </c>
      <c r="E191" s="104">
        <v>27243.72</v>
      </c>
      <c r="F191" s="104">
        <v>20773.37</v>
      </c>
      <c r="G191" s="104">
        <v>2834.14</v>
      </c>
      <c r="H191" s="104">
        <f t="shared" si="10"/>
        <v>14.739006617143833</v>
      </c>
      <c r="I191" s="104">
        <f t="shared" si="8"/>
        <v>13.643140231941183</v>
      </c>
    </row>
    <row r="192" spans="1:9">
      <c r="A192" s="76" t="s">
        <v>52</v>
      </c>
      <c r="B192" s="105">
        <v>1349.59</v>
      </c>
      <c r="C192" s="105">
        <v>350</v>
      </c>
      <c r="D192" s="105">
        <v>585</v>
      </c>
      <c r="E192" s="105">
        <f>SUM(E193+E195+E197)</f>
        <v>932</v>
      </c>
      <c r="F192" s="105">
        <v>345</v>
      </c>
      <c r="G192" s="105">
        <v>172.01</v>
      </c>
      <c r="H192" s="105">
        <f t="shared" si="10"/>
        <v>12.745352292177625</v>
      </c>
      <c r="I192" s="105">
        <f t="shared" si="8"/>
        <v>49.857971014492755</v>
      </c>
    </row>
    <row r="193" spans="1:9">
      <c r="A193" s="78" t="s">
        <v>53</v>
      </c>
      <c r="B193" s="106"/>
      <c r="C193" s="106">
        <v>300</v>
      </c>
      <c r="D193" s="106">
        <v>500</v>
      </c>
      <c r="E193" s="106">
        <v>500</v>
      </c>
      <c r="F193" s="106">
        <v>0</v>
      </c>
      <c r="G193" s="106"/>
      <c r="H193" s="106"/>
      <c r="I193" s="106"/>
    </row>
    <row r="194" spans="1:9">
      <c r="A194" s="67" t="s">
        <v>54</v>
      </c>
      <c r="B194" s="99"/>
      <c r="C194" s="99"/>
      <c r="D194" s="99"/>
      <c r="E194" s="99"/>
      <c r="F194" s="99"/>
      <c r="G194" s="99"/>
      <c r="H194" s="99"/>
      <c r="I194" s="99"/>
    </row>
    <row r="195" spans="1:9">
      <c r="A195" s="78" t="s">
        <v>55</v>
      </c>
      <c r="B195" s="106">
        <v>1349.59</v>
      </c>
      <c r="C195" s="106">
        <v>0</v>
      </c>
      <c r="D195" s="106">
        <v>0</v>
      </c>
      <c r="E195" s="106">
        <v>347</v>
      </c>
      <c r="F195" s="106">
        <v>345</v>
      </c>
      <c r="G195" s="106">
        <v>172.01</v>
      </c>
      <c r="H195" s="106">
        <f>SUM(G195/B195*100)</f>
        <v>12.745352292177625</v>
      </c>
      <c r="I195" s="106">
        <f t="shared" si="8"/>
        <v>49.857971014492755</v>
      </c>
    </row>
    <row r="196" spans="1:9">
      <c r="A196" s="67" t="s">
        <v>56</v>
      </c>
      <c r="B196" s="99">
        <v>1349.59</v>
      </c>
      <c r="C196" s="99"/>
      <c r="D196" s="99"/>
      <c r="E196" s="99"/>
      <c r="F196" s="99"/>
      <c r="G196" s="99">
        <v>172.01</v>
      </c>
      <c r="H196" s="99">
        <f>SUM(G196/B196*100)</f>
        <v>12.745352292177625</v>
      </c>
      <c r="I196" s="99"/>
    </row>
    <row r="197" spans="1:9">
      <c r="A197" s="78" t="s">
        <v>57</v>
      </c>
      <c r="B197" s="106"/>
      <c r="C197" s="106">
        <v>50</v>
      </c>
      <c r="D197" s="106">
        <v>85</v>
      </c>
      <c r="E197" s="106">
        <v>85</v>
      </c>
      <c r="F197" s="106">
        <v>0</v>
      </c>
      <c r="G197" s="106"/>
      <c r="H197" s="106"/>
      <c r="I197" s="106"/>
    </row>
    <row r="198" spans="1:9" ht="26.25">
      <c r="A198" s="67" t="s">
        <v>58</v>
      </c>
      <c r="B198" s="99"/>
      <c r="C198" s="99"/>
      <c r="D198" s="99"/>
      <c r="E198" s="99"/>
      <c r="F198" s="99"/>
      <c r="G198" s="99"/>
      <c r="H198" s="99"/>
      <c r="I198" s="99"/>
    </row>
    <row r="199" spans="1:9">
      <c r="A199" s="76" t="s">
        <v>60</v>
      </c>
      <c r="B199" s="105">
        <v>3225.87</v>
      </c>
      <c r="C199" s="105">
        <v>5900</v>
      </c>
      <c r="D199" s="105">
        <v>5000</v>
      </c>
      <c r="E199" s="105">
        <v>5000</v>
      </c>
      <c r="F199" s="105">
        <v>916.65</v>
      </c>
      <c r="G199" s="105">
        <v>916.65</v>
      </c>
      <c r="H199" s="105">
        <f>SUM(G199/B199*100)</f>
        <v>28.415590212872804</v>
      </c>
      <c r="I199" s="105">
        <f t="shared" si="8"/>
        <v>100</v>
      </c>
    </row>
    <row r="200" spans="1:9">
      <c r="A200" s="78" t="s">
        <v>61</v>
      </c>
      <c r="B200" s="106">
        <v>523.45000000000005</v>
      </c>
      <c r="C200" s="106">
        <v>500</v>
      </c>
      <c r="D200" s="106">
        <v>2000</v>
      </c>
      <c r="E200" s="106">
        <v>2000</v>
      </c>
      <c r="F200" s="106">
        <v>864.5</v>
      </c>
      <c r="G200" s="106">
        <v>864.5</v>
      </c>
      <c r="H200" s="106">
        <f>SUM(G200/B200*100)</f>
        <v>165.15426497277676</v>
      </c>
      <c r="I200" s="106">
        <f t="shared" si="8"/>
        <v>100</v>
      </c>
    </row>
    <row r="201" spans="1:9">
      <c r="A201" s="67" t="s">
        <v>62</v>
      </c>
      <c r="B201" s="99">
        <v>523.45000000000005</v>
      </c>
      <c r="C201" s="99"/>
      <c r="D201" s="99"/>
      <c r="E201" s="99"/>
      <c r="F201" s="99"/>
      <c r="G201" s="99">
        <v>864.5</v>
      </c>
      <c r="H201" s="99">
        <f>SUM(G201/B201*100)</f>
        <v>165.15426497277676</v>
      </c>
      <c r="I201" s="99"/>
    </row>
    <row r="202" spans="1:9">
      <c r="A202" s="78" t="s">
        <v>66</v>
      </c>
      <c r="B202" s="106">
        <v>323.36</v>
      </c>
      <c r="C202" s="106">
        <v>1400</v>
      </c>
      <c r="D202" s="106">
        <v>1000</v>
      </c>
      <c r="E202" s="106">
        <v>1000</v>
      </c>
      <c r="F202" s="106">
        <v>52.15</v>
      </c>
      <c r="G202" s="106">
        <v>52.15</v>
      </c>
      <c r="H202" s="106">
        <f>SUM(G202/B202*100)</f>
        <v>16.127535873330036</v>
      </c>
      <c r="I202" s="106">
        <f t="shared" si="8"/>
        <v>100</v>
      </c>
    </row>
    <row r="203" spans="1:9" ht="26.25">
      <c r="A203" s="67" t="s">
        <v>67</v>
      </c>
      <c r="B203" s="99">
        <v>320.97000000000003</v>
      </c>
      <c r="C203" s="99"/>
      <c r="D203" s="99"/>
      <c r="E203" s="99"/>
      <c r="F203" s="99"/>
      <c r="G203" s="99"/>
      <c r="H203" s="99"/>
      <c r="I203" s="99"/>
    </row>
    <row r="204" spans="1:9">
      <c r="A204" s="67" t="s">
        <v>69</v>
      </c>
      <c r="B204" s="99">
        <v>2.39</v>
      </c>
      <c r="C204" s="99"/>
      <c r="D204" s="99"/>
      <c r="E204" s="99"/>
      <c r="F204" s="99"/>
      <c r="G204" s="99">
        <v>52.15</v>
      </c>
      <c r="H204" s="99">
        <f t="shared" ref="H204:H213" si="11">SUM(G204/B204*100)</f>
        <v>2182.0083682008367</v>
      </c>
      <c r="I204" s="99"/>
    </row>
    <row r="205" spans="1:9">
      <c r="A205" s="78" t="s">
        <v>73</v>
      </c>
      <c r="B205" s="106">
        <v>2379.06</v>
      </c>
      <c r="C205" s="106">
        <v>4000</v>
      </c>
      <c r="D205" s="106">
        <v>2000</v>
      </c>
      <c r="E205" s="106">
        <v>2000</v>
      </c>
      <c r="F205" s="106">
        <v>0</v>
      </c>
      <c r="G205" s="106"/>
      <c r="H205" s="106">
        <f t="shared" si="11"/>
        <v>0</v>
      </c>
      <c r="I205" s="106"/>
    </row>
    <row r="206" spans="1:9">
      <c r="A206" s="67" t="s">
        <v>74</v>
      </c>
      <c r="B206" s="99">
        <v>248.86</v>
      </c>
      <c r="C206" s="99"/>
      <c r="D206" s="99"/>
      <c r="E206" s="99"/>
      <c r="F206" s="99"/>
      <c r="G206" s="99"/>
      <c r="H206" s="99">
        <f t="shared" si="11"/>
        <v>0</v>
      </c>
      <c r="I206" s="99"/>
    </row>
    <row r="207" spans="1:9">
      <c r="A207" s="67" t="s">
        <v>77</v>
      </c>
      <c r="B207" s="99">
        <v>364.99</v>
      </c>
      <c r="C207" s="99"/>
      <c r="D207" s="99"/>
      <c r="E207" s="99"/>
      <c r="F207" s="99"/>
      <c r="G207" s="99"/>
      <c r="H207" s="99">
        <f t="shared" si="11"/>
        <v>0</v>
      </c>
      <c r="I207" s="99"/>
    </row>
    <row r="208" spans="1:9">
      <c r="A208" s="67" t="s">
        <v>79</v>
      </c>
      <c r="B208" s="99">
        <v>404.8</v>
      </c>
      <c r="C208" s="99"/>
      <c r="D208" s="99"/>
      <c r="E208" s="99"/>
      <c r="F208" s="99"/>
      <c r="G208" s="99"/>
      <c r="H208" s="99">
        <f t="shared" si="11"/>
        <v>0</v>
      </c>
      <c r="I208" s="99"/>
    </row>
    <row r="209" spans="1:9">
      <c r="A209" s="67" t="s">
        <v>80</v>
      </c>
      <c r="B209" s="99">
        <v>1194.51</v>
      </c>
      <c r="C209" s="99"/>
      <c r="D209" s="99"/>
      <c r="E209" s="99"/>
      <c r="F209" s="99"/>
      <c r="G209" s="99"/>
      <c r="H209" s="99">
        <f t="shared" si="11"/>
        <v>0</v>
      </c>
      <c r="I209" s="99"/>
    </row>
    <row r="210" spans="1:9">
      <c r="A210" s="67" t="s">
        <v>82</v>
      </c>
      <c r="B210" s="99">
        <v>165.9</v>
      </c>
      <c r="C210" s="99"/>
      <c r="D210" s="99"/>
      <c r="E210" s="99"/>
      <c r="F210" s="99"/>
      <c r="G210" s="99"/>
      <c r="H210" s="99">
        <f t="shared" si="11"/>
        <v>0</v>
      </c>
      <c r="I210" s="99"/>
    </row>
    <row r="211" spans="1:9" ht="39">
      <c r="A211" s="76" t="s">
        <v>97</v>
      </c>
      <c r="B211" s="105">
        <v>72.33</v>
      </c>
      <c r="C211" s="105">
        <v>600</v>
      </c>
      <c r="D211" s="105">
        <v>1000</v>
      </c>
      <c r="E211" s="105">
        <v>1000</v>
      </c>
      <c r="F211" s="105">
        <v>200</v>
      </c>
      <c r="G211" s="105">
        <v>143.13</v>
      </c>
      <c r="H211" s="105">
        <f t="shared" si="11"/>
        <v>197.88469514724181</v>
      </c>
      <c r="I211" s="105">
        <f t="shared" ref="I211:I271" si="12">SUM(G211/F211*100)</f>
        <v>71.564999999999998</v>
      </c>
    </row>
    <row r="212" spans="1:9" ht="26.25">
      <c r="A212" s="78" t="s">
        <v>98</v>
      </c>
      <c r="B212" s="106">
        <v>72.33</v>
      </c>
      <c r="C212" s="106">
        <v>600</v>
      </c>
      <c r="D212" s="106">
        <v>1000</v>
      </c>
      <c r="E212" s="106">
        <v>1000</v>
      </c>
      <c r="F212" s="106">
        <v>200</v>
      </c>
      <c r="G212" s="106">
        <v>143.13</v>
      </c>
      <c r="H212" s="106">
        <f t="shared" si="11"/>
        <v>197.88469514724181</v>
      </c>
      <c r="I212" s="106">
        <f t="shared" si="12"/>
        <v>71.564999999999998</v>
      </c>
    </row>
    <row r="213" spans="1:9" ht="26.25">
      <c r="A213" s="67" t="s">
        <v>100</v>
      </c>
      <c r="B213" s="99">
        <v>72.33</v>
      </c>
      <c r="C213" s="99"/>
      <c r="D213" s="99"/>
      <c r="E213" s="99"/>
      <c r="F213" s="99"/>
      <c r="G213" s="99">
        <v>143.13</v>
      </c>
      <c r="H213" s="99">
        <f t="shared" si="11"/>
        <v>197.88469514724181</v>
      </c>
      <c r="I213" s="99"/>
    </row>
    <row r="214" spans="1:9">
      <c r="A214" s="76" t="s">
        <v>101</v>
      </c>
      <c r="B214" s="105"/>
      <c r="C214" s="105">
        <v>0</v>
      </c>
      <c r="D214" s="105">
        <v>811.72</v>
      </c>
      <c r="E214" s="105">
        <v>811.72</v>
      </c>
      <c r="F214" s="105">
        <v>811.72</v>
      </c>
      <c r="G214" s="105">
        <v>811.72</v>
      </c>
      <c r="H214" s="105"/>
      <c r="I214" s="105">
        <f t="shared" si="12"/>
        <v>100</v>
      </c>
    </row>
    <row r="215" spans="1:9">
      <c r="A215" s="78" t="s">
        <v>102</v>
      </c>
      <c r="B215" s="106"/>
      <c r="C215" s="106">
        <v>0</v>
      </c>
      <c r="D215" s="106">
        <v>811.72</v>
      </c>
      <c r="E215" s="106">
        <v>811.72</v>
      </c>
      <c r="F215" s="106">
        <v>811.72</v>
      </c>
      <c r="G215" s="106">
        <v>811.72</v>
      </c>
      <c r="H215" s="106"/>
      <c r="I215" s="106">
        <f t="shared" si="12"/>
        <v>100</v>
      </c>
    </row>
    <row r="216" spans="1:9">
      <c r="A216" s="67" t="s">
        <v>103</v>
      </c>
      <c r="B216" s="99"/>
      <c r="C216" s="99"/>
      <c r="D216" s="99"/>
      <c r="E216" s="99"/>
      <c r="F216" s="99"/>
      <c r="G216" s="99">
        <v>811.72</v>
      </c>
      <c r="H216" s="99"/>
      <c r="I216" s="99"/>
    </row>
    <row r="217" spans="1:9" ht="26.25">
      <c r="A217" s="76" t="s">
        <v>107</v>
      </c>
      <c r="B217" s="105">
        <v>14581.05</v>
      </c>
      <c r="C217" s="105">
        <v>18972</v>
      </c>
      <c r="D217" s="105">
        <v>19500</v>
      </c>
      <c r="E217" s="105">
        <v>19500</v>
      </c>
      <c r="F217" s="105">
        <v>18500</v>
      </c>
      <c r="G217" s="105">
        <v>790.63</v>
      </c>
      <c r="H217" s="105">
        <f t="shared" ref="H217:H229" si="13">SUM(G217/B217*100)</f>
        <v>5.4223118362532192</v>
      </c>
      <c r="I217" s="105">
        <f t="shared" si="12"/>
        <v>4.2736756756756753</v>
      </c>
    </row>
    <row r="218" spans="1:9">
      <c r="A218" s="78" t="s">
        <v>110</v>
      </c>
      <c r="B218" s="106">
        <v>13516.59</v>
      </c>
      <c r="C218" s="106">
        <v>16972</v>
      </c>
      <c r="D218" s="106">
        <v>17000</v>
      </c>
      <c r="E218" s="106">
        <v>17000</v>
      </c>
      <c r="F218" s="106">
        <v>17000</v>
      </c>
      <c r="G218" s="106"/>
      <c r="H218" s="106">
        <f t="shared" si="13"/>
        <v>0</v>
      </c>
      <c r="I218" s="106">
        <f t="shared" si="12"/>
        <v>0</v>
      </c>
    </row>
    <row r="219" spans="1:9">
      <c r="A219" s="67" t="s">
        <v>111</v>
      </c>
      <c r="B219" s="99">
        <v>7743.27</v>
      </c>
      <c r="C219" s="99"/>
      <c r="D219" s="99"/>
      <c r="E219" s="99"/>
      <c r="F219" s="99"/>
      <c r="G219" s="99"/>
      <c r="H219" s="99">
        <f t="shared" si="13"/>
        <v>0</v>
      </c>
      <c r="I219" s="99"/>
    </row>
    <row r="220" spans="1:9">
      <c r="A220" s="67" t="s">
        <v>114</v>
      </c>
      <c r="B220" s="99">
        <v>1168.8900000000001</v>
      </c>
      <c r="C220" s="99"/>
      <c r="D220" s="99"/>
      <c r="E220" s="99"/>
      <c r="F220" s="99"/>
      <c r="G220" s="99"/>
      <c r="H220" s="99">
        <f t="shared" si="13"/>
        <v>0</v>
      </c>
      <c r="I220" s="99"/>
    </row>
    <row r="221" spans="1:9" ht="26.25">
      <c r="A221" s="67" t="s">
        <v>116</v>
      </c>
      <c r="B221" s="99">
        <v>4604.43</v>
      </c>
      <c r="C221" s="99"/>
      <c r="D221" s="99"/>
      <c r="E221" s="99"/>
      <c r="F221" s="99"/>
      <c r="G221" s="99"/>
      <c r="H221" s="99">
        <f t="shared" si="13"/>
        <v>0</v>
      </c>
      <c r="I221" s="99"/>
    </row>
    <row r="222" spans="1:9" ht="26.25">
      <c r="A222" s="78" t="s">
        <v>117</v>
      </c>
      <c r="B222" s="106">
        <v>1064.46</v>
      </c>
      <c r="C222" s="106">
        <v>2000</v>
      </c>
      <c r="D222" s="106">
        <v>2500</v>
      </c>
      <c r="E222" s="106">
        <v>2500</v>
      </c>
      <c r="F222" s="106">
        <v>1500</v>
      </c>
      <c r="G222" s="106">
        <v>790.63</v>
      </c>
      <c r="H222" s="106">
        <f t="shared" si="13"/>
        <v>74.275219360051096</v>
      </c>
      <c r="I222" s="106">
        <f t="shared" si="12"/>
        <v>52.708666666666673</v>
      </c>
    </row>
    <row r="223" spans="1:9">
      <c r="A223" s="67" t="s">
        <v>118</v>
      </c>
      <c r="B223" s="99">
        <v>1064.46</v>
      </c>
      <c r="C223" s="99"/>
      <c r="D223" s="99"/>
      <c r="E223" s="99"/>
      <c r="F223" s="99"/>
      <c r="G223" s="99">
        <v>790.63</v>
      </c>
      <c r="H223" s="99">
        <f t="shared" si="13"/>
        <v>74.275219360051096</v>
      </c>
      <c r="I223" s="99"/>
    </row>
    <row r="224" spans="1:9" ht="26.25">
      <c r="A224" s="74" t="s">
        <v>198</v>
      </c>
      <c r="B224" s="103">
        <v>35535.599999999999</v>
      </c>
      <c r="C224" s="103">
        <v>49500</v>
      </c>
      <c r="D224" s="103">
        <v>67182.62</v>
      </c>
      <c r="E224" s="103">
        <v>121606.62</v>
      </c>
      <c r="F224" s="103">
        <v>121606.62</v>
      </c>
      <c r="G224" s="103">
        <v>77504.25</v>
      </c>
      <c r="H224" s="103">
        <f t="shared" si="13"/>
        <v>218.10311349745044</v>
      </c>
      <c r="I224" s="103">
        <f t="shared" si="12"/>
        <v>63.733577991066603</v>
      </c>
    </row>
    <row r="225" spans="1:9">
      <c r="A225" s="67" t="s">
        <v>149</v>
      </c>
      <c r="B225" s="99">
        <v>35535.599999999999</v>
      </c>
      <c r="C225" s="99">
        <v>49500</v>
      </c>
      <c r="D225" s="99">
        <v>67182.62</v>
      </c>
      <c r="E225" s="99">
        <v>121606.62</v>
      </c>
      <c r="F225" s="99">
        <v>121606.62</v>
      </c>
      <c r="G225" s="99">
        <v>77504.25</v>
      </c>
      <c r="H225" s="99">
        <f t="shared" si="13"/>
        <v>218.10311349745044</v>
      </c>
      <c r="I225" s="99">
        <f t="shared" si="12"/>
        <v>63.733577991066603</v>
      </c>
    </row>
    <row r="226" spans="1:9">
      <c r="A226" s="75" t="s">
        <v>123</v>
      </c>
      <c r="B226" s="104">
        <v>35535.599999999999</v>
      </c>
      <c r="C226" s="104">
        <v>49500</v>
      </c>
      <c r="D226" s="104">
        <v>67182.62</v>
      </c>
      <c r="E226" s="104">
        <v>121606.62</v>
      </c>
      <c r="F226" s="104">
        <v>121606.62</v>
      </c>
      <c r="G226" s="104">
        <v>77504.25</v>
      </c>
      <c r="H226" s="104">
        <f t="shared" si="13"/>
        <v>218.10311349745044</v>
      </c>
      <c r="I226" s="104">
        <f t="shared" si="12"/>
        <v>63.733577991066603</v>
      </c>
    </row>
    <row r="227" spans="1:9">
      <c r="A227" s="76" t="s">
        <v>60</v>
      </c>
      <c r="B227" s="105">
        <v>35535.599999999999</v>
      </c>
      <c r="C227" s="105">
        <v>49500</v>
      </c>
      <c r="D227" s="105">
        <v>67182.62</v>
      </c>
      <c r="E227" s="105">
        <v>121606.62</v>
      </c>
      <c r="F227" s="105">
        <v>121606.62</v>
      </c>
      <c r="G227" s="105">
        <v>77504.25</v>
      </c>
      <c r="H227" s="105">
        <f t="shared" si="13"/>
        <v>218.10311349745044</v>
      </c>
      <c r="I227" s="105">
        <f t="shared" si="12"/>
        <v>63.733577991066603</v>
      </c>
    </row>
    <row r="228" spans="1:9">
      <c r="A228" s="78" t="s">
        <v>61</v>
      </c>
      <c r="B228" s="106">
        <v>6869.76</v>
      </c>
      <c r="C228" s="106">
        <v>10000</v>
      </c>
      <c r="D228" s="106">
        <v>14000</v>
      </c>
      <c r="E228" s="106">
        <v>32000</v>
      </c>
      <c r="F228" s="106">
        <v>32000</v>
      </c>
      <c r="G228" s="106">
        <v>13912.48</v>
      </c>
      <c r="H228" s="106">
        <f t="shared" si="13"/>
        <v>202.51770076392771</v>
      </c>
      <c r="I228" s="106">
        <f t="shared" si="12"/>
        <v>43.476500000000001</v>
      </c>
    </row>
    <row r="229" spans="1:9">
      <c r="A229" s="67" t="s">
        <v>62</v>
      </c>
      <c r="B229" s="99">
        <v>6869.76</v>
      </c>
      <c r="C229" s="99"/>
      <c r="D229" s="99"/>
      <c r="E229" s="99"/>
      <c r="F229" s="99"/>
      <c r="G229" s="99">
        <v>516.54999999999995</v>
      </c>
      <c r="H229" s="99">
        <f t="shared" si="13"/>
        <v>7.5191855319545366</v>
      </c>
      <c r="I229" s="99"/>
    </row>
    <row r="230" spans="1:9">
      <c r="A230" s="67" t="s">
        <v>64</v>
      </c>
      <c r="B230" s="99"/>
      <c r="C230" s="99"/>
      <c r="D230" s="99"/>
      <c r="E230" s="99"/>
      <c r="F230" s="99"/>
      <c r="G230" s="99">
        <v>13395.93</v>
      </c>
      <c r="H230" s="99"/>
      <c r="I230" s="99"/>
    </row>
    <row r="231" spans="1:9">
      <c r="A231" s="78" t="s">
        <v>73</v>
      </c>
      <c r="B231" s="106">
        <v>2471.58</v>
      </c>
      <c r="C231" s="106">
        <v>11100</v>
      </c>
      <c r="D231" s="106">
        <v>3000</v>
      </c>
      <c r="E231" s="106">
        <v>3500</v>
      </c>
      <c r="F231" s="106">
        <v>3500</v>
      </c>
      <c r="G231" s="106">
        <v>2979.55</v>
      </c>
      <c r="H231" s="106">
        <f>SUM(G231/B231*100)</f>
        <v>120.55244013950592</v>
      </c>
      <c r="I231" s="106">
        <f t="shared" si="12"/>
        <v>85.13000000000001</v>
      </c>
    </row>
    <row r="232" spans="1:9">
      <c r="A232" s="67" t="s">
        <v>74</v>
      </c>
      <c r="B232" s="99"/>
      <c r="C232" s="99"/>
      <c r="D232" s="99"/>
      <c r="E232" s="99"/>
      <c r="F232" s="99"/>
      <c r="G232" s="99"/>
      <c r="H232" s="99"/>
      <c r="I232" s="99"/>
    </row>
    <row r="233" spans="1:9">
      <c r="A233" s="67" t="s">
        <v>80</v>
      </c>
      <c r="B233" s="99">
        <v>2471.58</v>
      </c>
      <c r="C233" s="99"/>
      <c r="D233" s="99"/>
      <c r="E233" s="99"/>
      <c r="F233" s="99"/>
      <c r="G233" s="99">
        <v>2979.55</v>
      </c>
      <c r="H233" s="99">
        <f>SUM(G233/B233*100)</f>
        <v>120.55244013950592</v>
      </c>
      <c r="I233" s="99"/>
    </row>
    <row r="234" spans="1:9">
      <c r="A234" s="67" t="s">
        <v>82</v>
      </c>
      <c r="B234" s="99"/>
      <c r="C234" s="99"/>
      <c r="D234" s="99"/>
      <c r="E234" s="99"/>
      <c r="F234" s="99"/>
      <c r="G234" s="99"/>
      <c r="H234" s="99"/>
      <c r="I234" s="99"/>
    </row>
    <row r="235" spans="1:9" ht="26.25">
      <c r="A235" s="78" t="s">
        <v>83</v>
      </c>
      <c r="B235" s="106">
        <v>25530.03</v>
      </c>
      <c r="C235" s="106">
        <v>28000</v>
      </c>
      <c r="D235" s="106">
        <v>48582.62</v>
      </c>
      <c r="E235" s="106">
        <v>83106.62</v>
      </c>
      <c r="F235" s="106">
        <v>83106.62</v>
      </c>
      <c r="G235" s="106">
        <v>60505.5</v>
      </c>
      <c r="H235" s="106">
        <f>SUM(G235/B235*100)</f>
        <v>236.99737133093853</v>
      </c>
      <c r="I235" s="106">
        <f t="shared" si="12"/>
        <v>72.804669471577597</v>
      </c>
    </row>
    <row r="236" spans="1:9" ht="26.25">
      <c r="A236" s="67" t="s">
        <v>84</v>
      </c>
      <c r="B236" s="99">
        <v>25530.03</v>
      </c>
      <c r="C236" s="99"/>
      <c r="D236" s="99"/>
      <c r="E236" s="99"/>
      <c r="F236" s="99"/>
      <c r="G236" s="99">
        <v>60505.5</v>
      </c>
      <c r="H236" s="99">
        <f>SUM(G236/B236*100)</f>
        <v>236.99737133093853</v>
      </c>
      <c r="I236" s="99"/>
    </row>
    <row r="237" spans="1:9" ht="26.25">
      <c r="A237" s="78" t="s">
        <v>85</v>
      </c>
      <c r="B237" s="106">
        <v>664.23</v>
      </c>
      <c r="C237" s="106">
        <v>400</v>
      </c>
      <c r="D237" s="106">
        <v>1600</v>
      </c>
      <c r="E237" s="106">
        <v>3000</v>
      </c>
      <c r="F237" s="106">
        <v>3000</v>
      </c>
      <c r="G237" s="106">
        <v>106.72</v>
      </c>
      <c r="H237" s="106">
        <f>SUM(G237/B237*100)</f>
        <v>16.066723875765923</v>
      </c>
      <c r="I237" s="106">
        <f t="shared" si="12"/>
        <v>3.5573333333333332</v>
      </c>
    </row>
    <row r="238" spans="1:9">
      <c r="A238" s="67" t="s">
        <v>86</v>
      </c>
      <c r="B238" s="99">
        <v>464.61</v>
      </c>
      <c r="C238" s="99"/>
      <c r="D238" s="99"/>
      <c r="E238" s="99"/>
      <c r="F238" s="99"/>
      <c r="G238" s="99">
        <v>106.72</v>
      </c>
      <c r="H238" s="99">
        <f>SUM(G238/B238*100)</f>
        <v>22.969802630162931</v>
      </c>
      <c r="I238" s="99"/>
    </row>
    <row r="239" spans="1:9" ht="26.25">
      <c r="A239" s="67" t="s">
        <v>91</v>
      </c>
      <c r="B239" s="99">
        <v>199.62</v>
      </c>
      <c r="C239" s="99"/>
      <c r="D239" s="99"/>
      <c r="E239" s="99"/>
      <c r="F239" s="99"/>
      <c r="G239" s="99"/>
      <c r="H239" s="99"/>
      <c r="I239" s="99"/>
    </row>
    <row r="240" spans="1:9" ht="26.25">
      <c r="A240" s="74" t="s">
        <v>199</v>
      </c>
      <c r="B240" s="103"/>
      <c r="C240" s="103">
        <v>3</v>
      </c>
      <c r="D240" s="103">
        <v>51.15</v>
      </c>
      <c r="E240" s="103">
        <v>51.15</v>
      </c>
      <c r="F240" s="103">
        <v>52.94</v>
      </c>
      <c r="G240" s="103">
        <v>39.86</v>
      </c>
      <c r="H240" s="103"/>
      <c r="I240" s="103">
        <f t="shared" si="12"/>
        <v>75.292784284095205</v>
      </c>
    </row>
    <row r="241" spans="1:9">
      <c r="A241" s="67" t="s">
        <v>149</v>
      </c>
      <c r="B241" s="99"/>
      <c r="C241" s="99">
        <v>3</v>
      </c>
      <c r="D241" s="99">
        <v>51.15</v>
      </c>
      <c r="E241" s="99">
        <v>51.15</v>
      </c>
      <c r="F241" s="99">
        <v>52.94</v>
      </c>
      <c r="G241" s="99">
        <v>39.86</v>
      </c>
      <c r="H241" s="99"/>
      <c r="I241" s="99">
        <f t="shared" si="12"/>
        <v>75.292784284095205</v>
      </c>
    </row>
    <row r="242" spans="1:9" ht="26.25">
      <c r="A242" s="75" t="s">
        <v>124</v>
      </c>
      <c r="B242" s="104"/>
      <c r="C242" s="104">
        <v>3</v>
      </c>
      <c r="D242" s="104">
        <v>51.15</v>
      </c>
      <c r="E242" s="104">
        <v>51.15</v>
      </c>
      <c r="F242" s="104">
        <v>52.94</v>
      </c>
      <c r="G242" s="104">
        <v>39.86</v>
      </c>
      <c r="H242" s="104"/>
      <c r="I242" s="104">
        <f t="shared" si="12"/>
        <v>75.292784284095205</v>
      </c>
    </row>
    <row r="243" spans="1:9">
      <c r="A243" s="76" t="s">
        <v>92</v>
      </c>
      <c r="B243" s="105"/>
      <c r="C243" s="105">
        <v>3</v>
      </c>
      <c r="D243" s="105">
        <v>51.15</v>
      </c>
      <c r="E243" s="105">
        <v>51.15</v>
      </c>
      <c r="F243" s="105">
        <v>52.94</v>
      </c>
      <c r="G243" s="105">
        <v>39.86</v>
      </c>
      <c r="H243" s="105"/>
      <c r="I243" s="105">
        <f t="shared" si="12"/>
        <v>75.292784284095205</v>
      </c>
    </row>
    <row r="244" spans="1:9">
      <c r="A244" s="78" t="s">
        <v>93</v>
      </c>
      <c r="B244" s="106"/>
      <c r="C244" s="106">
        <v>3</v>
      </c>
      <c r="D244" s="106">
        <v>51.15</v>
      </c>
      <c r="E244" s="106">
        <v>51.15</v>
      </c>
      <c r="F244" s="106">
        <v>52.94</v>
      </c>
      <c r="G244" s="106">
        <v>39.86</v>
      </c>
      <c r="H244" s="106"/>
      <c r="I244" s="106">
        <f t="shared" si="12"/>
        <v>75.292784284095205</v>
      </c>
    </row>
    <row r="245" spans="1:9" ht="26.25">
      <c r="A245" s="67" t="s">
        <v>94</v>
      </c>
      <c r="B245" s="99"/>
      <c r="C245" s="99"/>
      <c r="D245" s="99"/>
      <c r="E245" s="99"/>
      <c r="F245" s="99"/>
      <c r="G245" s="99">
        <v>39.86</v>
      </c>
      <c r="H245" s="99"/>
      <c r="I245" s="99"/>
    </row>
    <row r="246" spans="1:9" ht="26.25">
      <c r="A246" s="74" t="s">
        <v>200</v>
      </c>
      <c r="B246" s="103">
        <v>2613.0300000000002</v>
      </c>
      <c r="C246" s="103">
        <v>3100</v>
      </c>
      <c r="D246" s="103">
        <v>3100</v>
      </c>
      <c r="E246" s="103">
        <v>3100</v>
      </c>
      <c r="F246" s="103">
        <v>2283.71</v>
      </c>
      <c r="G246" s="103">
        <v>2283.71</v>
      </c>
      <c r="H246" s="103">
        <f t="shared" ref="H246:H253" si="14">SUM(G246/B246*100)</f>
        <v>87.397006540299955</v>
      </c>
      <c r="I246" s="103">
        <f t="shared" si="12"/>
        <v>100</v>
      </c>
    </row>
    <row r="247" spans="1:9">
      <c r="A247" s="67" t="s">
        <v>149</v>
      </c>
      <c r="B247" s="99">
        <v>2613.0300000000002</v>
      </c>
      <c r="C247" s="99">
        <v>3100</v>
      </c>
      <c r="D247" s="99">
        <v>3100</v>
      </c>
      <c r="E247" s="99">
        <v>3100</v>
      </c>
      <c r="F247" s="99">
        <v>2283.71</v>
      </c>
      <c r="G247" s="99">
        <v>2283.71</v>
      </c>
      <c r="H247" s="99">
        <f t="shared" si="14"/>
        <v>87.397006540299955</v>
      </c>
      <c r="I247" s="99">
        <f t="shared" si="12"/>
        <v>100</v>
      </c>
    </row>
    <row r="248" spans="1:9">
      <c r="A248" s="75" t="s">
        <v>129</v>
      </c>
      <c r="B248" s="104">
        <v>2613.0300000000002</v>
      </c>
      <c r="C248" s="104">
        <v>3100</v>
      </c>
      <c r="D248" s="104">
        <v>3100</v>
      </c>
      <c r="E248" s="104">
        <v>3100</v>
      </c>
      <c r="F248" s="104">
        <v>2283.71</v>
      </c>
      <c r="G248" s="104">
        <v>2283.71</v>
      </c>
      <c r="H248" s="104">
        <f t="shared" si="14"/>
        <v>87.397006540299955</v>
      </c>
      <c r="I248" s="104">
        <f t="shared" si="12"/>
        <v>100</v>
      </c>
    </row>
    <row r="249" spans="1:9">
      <c r="A249" s="76" t="s">
        <v>60</v>
      </c>
      <c r="B249" s="105">
        <v>2077.11</v>
      </c>
      <c r="C249" s="105">
        <v>1100</v>
      </c>
      <c r="D249" s="105">
        <v>1100</v>
      </c>
      <c r="E249" s="105">
        <v>1100</v>
      </c>
      <c r="F249" s="105">
        <v>1100</v>
      </c>
      <c r="G249" s="105">
        <v>1100</v>
      </c>
      <c r="H249" s="105">
        <f t="shared" si="14"/>
        <v>52.958196725257686</v>
      </c>
      <c r="I249" s="105">
        <f t="shared" si="12"/>
        <v>100</v>
      </c>
    </row>
    <row r="250" spans="1:9">
      <c r="A250" s="78" t="s">
        <v>61</v>
      </c>
      <c r="B250" s="106">
        <v>2077.11</v>
      </c>
      <c r="C250" s="106">
        <v>1100</v>
      </c>
      <c r="D250" s="106">
        <v>1100</v>
      </c>
      <c r="E250" s="106">
        <v>1100</v>
      </c>
      <c r="F250" s="106">
        <v>1100</v>
      </c>
      <c r="G250" s="106">
        <v>1100</v>
      </c>
      <c r="H250" s="106">
        <f t="shared" si="14"/>
        <v>52.958196725257686</v>
      </c>
      <c r="I250" s="106">
        <f t="shared" si="12"/>
        <v>100</v>
      </c>
    </row>
    <row r="251" spans="1:9">
      <c r="A251" s="67" t="s">
        <v>64</v>
      </c>
      <c r="B251" s="99">
        <v>2077.11</v>
      </c>
      <c r="C251" s="99"/>
      <c r="D251" s="99"/>
      <c r="E251" s="99"/>
      <c r="F251" s="99"/>
      <c r="G251" s="99">
        <v>1100</v>
      </c>
      <c r="H251" s="99">
        <f t="shared" si="14"/>
        <v>52.958196725257686</v>
      </c>
      <c r="I251" s="99"/>
    </row>
    <row r="252" spans="1:9" ht="39">
      <c r="A252" s="76" t="s">
        <v>97</v>
      </c>
      <c r="B252" s="105">
        <v>535.91999999999996</v>
      </c>
      <c r="C252" s="105">
        <v>2000</v>
      </c>
      <c r="D252" s="105">
        <v>2000</v>
      </c>
      <c r="E252" s="105">
        <v>2000</v>
      </c>
      <c r="F252" s="105">
        <v>1183.71</v>
      </c>
      <c r="G252" s="105">
        <v>1183.71</v>
      </c>
      <c r="H252" s="105">
        <f t="shared" si="14"/>
        <v>220.87438423645324</v>
      </c>
      <c r="I252" s="105">
        <f t="shared" si="12"/>
        <v>100</v>
      </c>
    </row>
    <row r="253" spans="1:9" ht="26.25">
      <c r="A253" s="78" t="s">
        <v>98</v>
      </c>
      <c r="B253" s="106">
        <v>535.91999999999996</v>
      </c>
      <c r="C253" s="106">
        <v>2000</v>
      </c>
      <c r="D253" s="106">
        <v>2000</v>
      </c>
      <c r="E253" s="106">
        <v>2000</v>
      </c>
      <c r="F253" s="106">
        <v>1183.71</v>
      </c>
      <c r="G253" s="106">
        <v>1183.71</v>
      </c>
      <c r="H253" s="106">
        <f t="shared" si="14"/>
        <v>220.87438423645324</v>
      </c>
      <c r="I253" s="106">
        <f t="shared" si="12"/>
        <v>100</v>
      </c>
    </row>
    <row r="254" spans="1:9" ht="26.25">
      <c r="A254" s="67" t="s">
        <v>99</v>
      </c>
      <c r="B254" s="99">
        <v>117.84</v>
      </c>
      <c r="C254" s="99"/>
      <c r="D254" s="99"/>
      <c r="E254" s="99"/>
      <c r="F254" s="99"/>
      <c r="G254" s="99"/>
      <c r="H254" s="99"/>
      <c r="I254" s="99"/>
    </row>
    <row r="255" spans="1:9" ht="26.25">
      <c r="A255" s="67" t="s">
        <v>100</v>
      </c>
      <c r="B255" s="99">
        <v>418.08</v>
      </c>
      <c r="C255" s="99"/>
      <c r="D255" s="99"/>
      <c r="E255" s="99"/>
      <c r="F255" s="99"/>
      <c r="G255" s="99">
        <v>1183.71</v>
      </c>
      <c r="H255" s="99">
        <f t="shared" ref="H255:H285" si="15">SUM(G255/B255*100)</f>
        <v>283.13002296211255</v>
      </c>
      <c r="I255" s="99"/>
    </row>
    <row r="256" spans="1:9" ht="26.25">
      <c r="A256" s="73" t="s">
        <v>201</v>
      </c>
      <c r="B256" s="102">
        <v>6901.58</v>
      </c>
      <c r="C256" s="102">
        <v>0</v>
      </c>
      <c r="D256" s="102">
        <v>12000</v>
      </c>
      <c r="E256" s="102">
        <v>12000</v>
      </c>
      <c r="F256" s="102">
        <v>5870.46</v>
      </c>
      <c r="G256" s="102">
        <v>5867.16</v>
      </c>
      <c r="H256" s="102">
        <f t="shared" si="15"/>
        <v>85.011837869009696</v>
      </c>
      <c r="I256" s="102">
        <f t="shared" si="12"/>
        <v>99.943786347236838</v>
      </c>
    </row>
    <row r="257" spans="1:9">
      <c r="A257" s="74" t="s">
        <v>202</v>
      </c>
      <c r="B257" s="103">
        <v>6901.58</v>
      </c>
      <c r="C257" s="103">
        <v>0</v>
      </c>
      <c r="D257" s="103">
        <v>12000</v>
      </c>
      <c r="E257" s="103">
        <v>12000</v>
      </c>
      <c r="F257" s="103">
        <v>5870.46</v>
      </c>
      <c r="G257" s="103">
        <v>5867.16</v>
      </c>
      <c r="H257" s="103">
        <f t="shared" si="15"/>
        <v>85.011837869009696</v>
      </c>
      <c r="I257" s="103">
        <f t="shared" si="12"/>
        <v>99.943786347236838</v>
      </c>
    </row>
    <row r="258" spans="1:9">
      <c r="A258" s="67" t="s">
        <v>149</v>
      </c>
      <c r="B258" s="99">
        <v>6901.58</v>
      </c>
      <c r="C258" s="99">
        <v>0</v>
      </c>
      <c r="D258" s="99">
        <v>12000</v>
      </c>
      <c r="E258" s="99">
        <v>12000</v>
      </c>
      <c r="F258" s="99">
        <v>5870.46</v>
      </c>
      <c r="G258" s="99">
        <v>5867.16</v>
      </c>
      <c r="H258" s="99">
        <f t="shared" si="15"/>
        <v>85.011837869009696</v>
      </c>
      <c r="I258" s="99">
        <f t="shared" si="12"/>
        <v>99.943786347236838</v>
      </c>
    </row>
    <row r="259" spans="1:9">
      <c r="A259" s="75" t="s">
        <v>129</v>
      </c>
      <c r="B259" s="104">
        <v>6901.58</v>
      </c>
      <c r="C259" s="104">
        <v>0</v>
      </c>
      <c r="D259" s="104">
        <v>12000</v>
      </c>
      <c r="E259" s="104">
        <v>12000</v>
      </c>
      <c r="F259" s="104">
        <v>5870.46</v>
      </c>
      <c r="G259" s="104">
        <v>5867.16</v>
      </c>
      <c r="H259" s="104">
        <f t="shared" si="15"/>
        <v>85.011837869009696</v>
      </c>
      <c r="I259" s="104">
        <f t="shared" si="12"/>
        <v>99.943786347236838</v>
      </c>
    </row>
    <row r="260" spans="1:9">
      <c r="A260" s="76" t="s">
        <v>60</v>
      </c>
      <c r="B260" s="105">
        <v>6901.58</v>
      </c>
      <c r="C260" s="105">
        <v>0</v>
      </c>
      <c r="D260" s="105">
        <v>12000</v>
      </c>
      <c r="E260" s="105">
        <v>12000</v>
      </c>
      <c r="F260" s="105">
        <v>5870.46</v>
      </c>
      <c r="G260" s="105">
        <v>5867.16</v>
      </c>
      <c r="H260" s="105">
        <f t="shared" si="15"/>
        <v>85.011837869009696</v>
      </c>
      <c r="I260" s="105">
        <f t="shared" si="12"/>
        <v>99.943786347236838</v>
      </c>
    </row>
    <row r="261" spans="1:9">
      <c r="A261" s="78" t="s">
        <v>66</v>
      </c>
      <c r="B261" s="106">
        <v>4645.29</v>
      </c>
      <c r="C261" s="106">
        <v>0</v>
      </c>
      <c r="D261" s="106">
        <v>7000</v>
      </c>
      <c r="E261" s="106">
        <v>7000</v>
      </c>
      <c r="F261" s="106">
        <v>3000</v>
      </c>
      <c r="G261" s="106">
        <v>2996.7</v>
      </c>
      <c r="H261" s="106">
        <f t="shared" si="15"/>
        <v>64.510504188113117</v>
      </c>
      <c r="I261" s="106">
        <f t="shared" si="12"/>
        <v>99.889999999999986</v>
      </c>
    </row>
    <row r="262" spans="1:9" ht="26.25">
      <c r="A262" s="67" t="s">
        <v>67</v>
      </c>
      <c r="B262" s="99">
        <v>3403.63</v>
      </c>
      <c r="C262" s="99"/>
      <c r="D262" s="99"/>
      <c r="E262" s="99"/>
      <c r="F262" s="99"/>
      <c r="G262" s="99">
        <v>1699.94</v>
      </c>
      <c r="H262" s="99">
        <f t="shared" si="15"/>
        <v>49.944911755978175</v>
      </c>
      <c r="I262" s="99"/>
    </row>
    <row r="263" spans="1:9">
      <c r="A263" s="67" t="s">
        <v>68</v>
      </c>
      <c r="B263" s="99">
        <v>62.42</v>
      </c>
      <c r="C263" s="99"/>
      <c r="D263" s="99"/>
      <c r="E263" s="99"/>
      <c r="F263" s="99"/>
      <c r="G263" s="99"/>
      <c r="H263" s="99">
        <f t="shared" si="15"/>
        <v>0</v>
      </c>
      <c r="I263" s="99"/>
    </row>
    <row r="264" spans="1:9">
      <c r="A264" s="67" t="s">
        <v>71</v>
      </c>
      <c r="B264" s="99">
        <v>1179.24</v>
      </c>
      <c r="C264" s="99"/>
      <c r="D264" s="99"/>
      <c r="E264" s="99"/>
      <c r="F264" s="99"/>
      <c r="G264" s="99">
        <v>1296.76</v>
      </c>
      <c r="H264" s="99">
        <f t="shared" si="15"/>
        <v>109.9657406465181</v>
      </c>
      <c r="I264" s="99"/>
    </row>
    <row r="265" spans="1:9">
      <c r="A265" s="78" t="s">
        <v>73</v>
      </c>
      <c r="B265" s="106">
        <v>2256.29</v>
      </c>
      <c r="C265" s="106">
        <v>0</v>
      </c>
      <c r="D265" s="106">
        <v>5000</v>
      </c>
      <c r="E265" s="106">
        <v>5000</v>
      </c>
      <c r="F265" s="106">
        <v>2870.46</v>
      </c>
      <c r="G265" s="106">
        <v>2870.46</v>
      </c>
      <c r="H265" s="106">
        <f t="shared" si="15"/>
        <v>127.22034844811616</v>
      </c>
      <c r="I265" s="106">
        <f t="shared" si="12"/>
        <v>100</v>
      </c>
    </row>
    <row r="266" spans="1:9">
      <c r="A266" s="67" t="s">
        <v>80</v>
      </c>
      <c r="B266" s="99">
        <v>2256.29</v>
      </c>
      <c r="C266" s="99"/>
      <c r="D266" s="99"/>
      <c r="E266" s="99"/>
      <c r="F266" s="99"/>
      <c r="G266" s="99">
        <v>2870.46</v>
      </c>
      <c r="H266" s="99">
        <f t="shared" si="15"/>
        <v>127.22034844811616</v>
      </c>
      <c r="I266" s="99"/>
    </row>
    <row r="267" spans="1:9">
      <c r="A267" s="118" t="s">
        <v>203</v>
      </c>
      <c r="B267" s="99">
        <v>1087767.5900000001</v>
      </c>
      <c r="C267" s="99">
        <v>1080000</v>
      </c>
      <c r="D267" s="99">
        <v>1215000</v>
      </c>
      <c r="E267" s="99">
        <v>1244000</v>
      </c>
      <c r="F267" s="99">
        <v>1252100</v>
      </c>
      <c r="G267" s="99">
        <v>1237247.19</v>
      </c>
      <c r="H267" s="99">
        <f t="shared" si="15"/>
        <v>113.74186925352316</v>
      </c>
      <c r="I267" s="99">
        <f t="shared" si="12"/>
        <v>98.81376806964299</v>
      </c>
    </row>
    <row r="268" spans="1:9">
      <c r="A268" s="74" t="s">
        <v>204</v>
      </c>
      <c r="B268" s="103">
        <v>1087767.5900000001</v>
      </c>
      <c r="C268" s="103">
        <v>1080000</v>
      </c>
      <c r="D268" s="103">
        <v>1215000</v>
      </c>
      <c r="E268" s="103">
        <v>1244000</v>
      </c>
      <c r="F268" s="103">
        <v>1252100</v>
      </c>
      <c r="G268" s="103">
        <v>1237247.19</v>
      </c>
      <c r="H268" s="103">
        <f t="shared" si="15"/>
        <v>113.74186925352316</v>
      </c>
      <c r="I268" s="103">
        <f t="shared" si="12"/>
        <v>98.81376806964299</v>
      </c>
    </row>
    <row r="269" spans="1:9">
      <c r="A269" s="67" t="s">
        <v>147</v>
      </c>
      <c r="B269" s="99">
        <v>1087767.5900000001</v>
      </c>
      <c r="C269" s="99">
        <v>1080000</v>
      </c>
      <c r="D269" s="99">
        <v>1215000</v>
      </c>
      <c r="E269" s="99">
        <v>1244000</v>
      </c>
      <c r="F269" s="99">
        <v>1252100</v>
      </c>
      <c r="G269" s="99">
        <v>1237247.19</v>
      </c>
      <c r="H269" s="99">
        <f t="shared" si="15"/>
        <v>113.74186925352316</v>
      </c>
      <c r="I269" s="99">
        <f t="shared" si="12"/>
        <v>98.81376806964299</v>
      </c>
    </row>
    <row r="270" spans="1:9" ht="26.25">
      <c r="A270" s="75" t="s">
        <v>122</v>
      </c>
      <c r="B270" s="104">
        <v>1087767.5900000001</v>
      </c>
      <c r="C270" s="104">
        <v>1080000</v>
      </c>
      <c r="D270" s="104">
        <v>1215000</v>
      </c>
      <c r="E270" s="104">
        <v>1244000</v>
      </c>
      <c r="F270" s="104">
        <v>1252100</v>
      </c>
      <c r="G270" s="104">
        <v>1237247.19</v>
      </c>
      <c r="H270" s="104">
        <f t="shared" si="15"/>
        <v>113.74186925352316</v>
      </c>
      <c r="I270" s="104">
        <f t="shared" si="12"/>
        <v>98.81376806964299</v>
      </c>
    </row>
    <row r="271" spans="1:9">
      <c r="A271" s="76" t="s">
        <v>52</v>
      </c>
      <c r="B271" s="105">
        <v>1081110.6599999999</v>
      </c>
      <c r="C271" s="105">
        <v>1066000</v>
      </c>
      <c r="D271" s="105">
        <v>1201000</v>
      </c>
      <c r="E271" s="105">
        <f>SUM(E272+E274+E276)</f>
        <v>1230000</v>
      </c>
      <c r="F271" s="105">
        <v>1245000</v>
      </c>
      <c r="G271" s="105">
        <v>1231514.03</v>
      </c>
      <c r="H271" s="105">
        <f t="shared" si="15"/>
        <v>113.91193108760949</v>
      </c>
      <c r="I271" s="105">
        <f t="shared" si="12"/>
        <v>98.916789558232935</v>
      </c>
    </row>
    <row r="272" spans="1:9">
      <c r="A272" s="78" t="s">
        <v>53</v>
      </c>
      <c r="B272" s="106">
        <v>899221.41</v>
      </c>
      <c r="C272" s="106">
        <v>880000</v>
      </c>
      <c r="D272" s="106">
        <v>1000000</v>
      </c>
      <c r="E272" s="106">
        <v>1015000</v>
      </c>
      <c r="F272" s="106">
        <v>1025000</v>
      </c>
      <c r="G272" s="106">
        <v>1019577.57</v>
      </c>
      <c r="H272" s="106">
        <f t="shared" si="15"/>
        <v>113.38448558514638</v>
      </c>
      <c r="I272" s="106">
        <f t="shared" ref="I272:I283" si="16">SUM(G272/F272*100)</f>
        <v>99.470982439024382</v>
      </c>
    </row>
    <row r="273" spans="1:9">
      <c r="A273" s="67" t="s">
        <v>54</v>
      </c>
      <c r="B273" s="99">
        <v>899221.41</v>
      </c>
      <c r="C273" s="99"/>
      <c r="D273" s="99"/>
      <c r="E273" s="99"/>
      <c r="F273" s="99"/>
      <c r="G273" s="99">
        <v>1019577.57</v>
      </c>
      <c r="H273" s="99">
        <f t="shared" si="15"/>
        <v>113.38448558514638</v>
      </c>
      <c r="I273" s="99"/>
    </row>
    <row r="274" spans="1:9">
      <c r="A274" s="78" t="s">
        <v>55</v>
      </c>
      <c r="B274" s="106">
        <v>33465.519999999997</v>
      </c>
      <c r="C274" s="106">
        <v>36000</v>
      </c>
      <c r="D274" s="106">
        <v>36000</v>
      </c>
      <c r="E274" s="106">
        <v>45000</v>
      </c>
      <c r="F274" s="106">
        <v>45000</v>
      </c>
      <c r="G274" s="106">
        <v>43675.98</v>
      </c>
      <c r="H274" s="106">
        <f t="shared" si="15"/>
        <v>130.51038800532609</v>
      </c>
      <c r="I274" s="106">
        <f t="shared" si="16"/>
        <v>97.057733333333346</v>
      </c>
    </row>
    <row r="275" spans="1:9">
      <c r="A275" s="67" t="s">
        <v>56</v>
      </c>
      <c r="B275" s="99">
        <v>33465.519999999997</v>
      </c>
      <c r="C275" s="99"/>
      <c r="D275" s="99"/>
      <c r="E275" s="99"/>
      <c r="F275" s="99"/>
      <c r="G275" s="99">
        <v>43675.98</v>
      </c>
      <c r="H275" s="99">
        <f t="shared" si="15"/>
        <v>130.51038800532609</v>
      </c>
      <c r="I275" s="99"/>
    </row>
    <row r="276" spans="1:9">
      <c r="A276" s="78" t="s">
        <v>57</v>
      </c>
      <c r="B276" s="106">
        <v>148423.73000000001</v>
      </c>
      <c r="C276" s="106">
        <v>150000</v>
      </c>
      <c r="D276" s="106">
        <v>165000</v>
      </c>
      <c r="E276" s="106">
        <v>170000</v>
      </c>
      <c r="F276" s="106">
        <v>175000</v>
      </c>
      <c r="G276" s="106">
        <v>168260.48000000001</v>
      </c>
      <c r="H276" s="106">
        <f t="shared" si="15"/>
        <v>113.36494507987369</v>
      </c>
      <c r="I276" s="106">
        <f t="shared" si="16"/>
        <v>96.148845714285727</v>
      </c>
    </row>
    <row r="277" spans="1:9" ht="26.25">
      <c r="A277" s="67" t="s">
        <v>58</v>
      </c>
      <c r="B277" s="99">
        <v>148296.93</v>
      </c>
      <c r="C277" s="99"/>
      <c r="D277" s="99"/>
      <c r="E277" s="99"/>
      <c r="F277" s="99"/>
      <c r="G277" s="99">
        <v>168187.46</v>
      </c>
      <c r="H277" s="99">
        <f t="shared" si="15"/>
        <v>113.41263773970236</v>
      </c>
      <c r="I277" s="99"/>
    </row>
    <row r="278" spans="1:9" ht="26.25">
      <c r="A278" s="67" t="s">
        <v>59</v>
      </c>
      <c r="B278" s="99">
        <v>126.8</v>
      </c>
      <c r="C278" s="99"/>
      <c r="D278" s="99"/>
      <c r="E278" s="99"/>
      <c r="F278" s="99"/>
      <c r="G278" s="99">
        <v>73.02</v>
      </c>
      <c r="H278" s="99">
        <f t="shared" si="15"/>
        <v>57.586750788643528</v>
      </c>
      <c r="I278" s="99"/>
    </row>
    <row r="279" spans="1:9">
      <c r="A279" s="76" t="s">
        <v>60</v>
      </c>
      <c r="B279" s="105">
        <v>3763.93</v>
      </c>
      <c r="C279" s="105">
        <v>10000</v>
      </c>
      <c r="D279" s="105">
        <v>10000</v>
      </c>
      <c r="E279" s="105">
        <v>10000</v>
      </c>
      <c r="F279" s="105">
        <v>5000</v>
      </c>
      <c r="G279" s="105">
        <v>3699.34</v>
      </c>
      <c r="H279" s="105">
        <f t="shared" si="15"/>
        <v>98.283974462861963</v>
      </c>
      <c r="I279" s="105">
        <f t="shared" si="16"/>
        <v>73.986800000000002</v>
      </c>
    </row>
    <row r="280" spans="1:9" ht="26.25">
      <c r="A280" s="78" t="s">
        <v>85</v>
      </c>
      <c r="B280" s="106">
        <v>3763.93</v>
      </c>
      <c r="C280" s="106">
        <v>10000</v>
      </c>
      <c r="D280" s="106">
        <v>10000</v>
      </c>
      <c r="E280" s="106">
        <v>10000</v>
      </c>
      <c r="F280" s="106"/>
      <c r="G280" s="106">
        <v>3699.34</v>
      </c>
      <c r="H280" s="106">
        <f t="shared" si="15"/>
        <v>98.283974462861963</v>
      </c>
      <c r="I280" s="106"/>
    </row>
    <row r="281" spans="1:9">
      <c r="A281" s="67" t="s">
        <v>89</v>
      </c>
      <c r="B281" s="99">
        <v>597.25</v>
      </c>
      <c r="C281" s="99"/>
      <c r="D281" s="99"/>
      <c r="E281" s="99"/>
      <c r="F281" s="99"/>
      <c r="G281" s="99">
        <v>610.49</v>
      </c>
      <c r="H281" s="99">
        <f t="shared" si="15"/>
        <v>102.21682712431981</v>
      </c>
      <c r="I281" s="99"/>
    </row>
    <row r="282" spans="1:9">
      <c r="A282" s="67" t="s">
        <v>90</v>
      </c>
      <c r="B282" s="99">
        <v>3166.68</v>
      </c>
      <c r="C282" s="99"/>
      <c r="D282" s="99"/>
      <c r="E282" s="99"/>
      <c r="F282" s="99"/>
      <c r="G282" s="99">
        <v>3088.85</v>
      </c>
      <c r="H282" s="99">
        <f t="shared" si="15"/>
        <v>97.542220874859481</v>
      </c>
      <c r="I282" s="99"/>
    </row>
    <row r="283" spans="1:9">
      <c r="A283" s="76" t="s">
        <v>92</v>
      </c>
      <c r="B283" s="105">
        <v>2893</v>
      </c>
      <c r="C283" s="105">
        <v>4000</v>
      </c>
      <c r="D283" s="105">
        <v>4000</v>
      </c>
      <c r="E283" s="105">
        <v>4000</v>
      </c>
      <c r="F283" s="105">
        <v>2100</v>
      </c>
      <c r="G283" s="105">
        <v>2033.82</v>
      </c>
      <c r="H283" s="105">
        <f t="shared" si="15"/>
        <v>70.30141721396474</v>
      </c>
      <c r="I283" s="105">
        <f t="shared" si="16"/>
        <v>96.848571428571432</v>
      </c>
    </row>
    <row r="284" spans="1:9">
      <c r="A284" s="78" t="s">
        <v>93</v>
      </c>
      <c r="B284" s="106">
        <v>2893</v>
      </c>
      <c r="C284" s="106">
        <v>4000</v>
      </c>
      <c r="D284" s="106">
        <v>4000</v>
      </c>
      <c r="E284" s="106">
        <v>4000</v>
      </c>
      <c r="F284" s="106"/>
      <c r="G284" s="106">
        <v>2033.82</v>
      </c>
      <c r="H284" s="106">
        <f t="shared" si="15"/>
        <v>70.30141721396474</v>
      </c>
      <c r="I284" s="106"/>
    </row>
    <row r="285" spans="1:9">
      <c r="A285" s="67" t="s">
        <v>96</v>
      </c>
      <c r="B285" s="99">
        <v>2893</v>
      </c>
      <c r="C285" s="99"/>
      <c r="D285" s="99"/>
      <c r="E285" s="99"/>
      <c r="F285" s="99"/>
      <c r="G285" s="99">
        <v>2033.82</v>
      </c>
      <c r="H285" s="99">
        <f t="shared" si="15"/>
        <v>70.30141721396474</v>
      </c>
      <c r="I285" s="99"/>
    </row>
  </sheetData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OPĆI DIO</vt:lpstr>
      <vt:lpstr>PR I RA PO IZVORIMA</vt:lpstr>
      <vt:lpstr>PR I RA - EKONOMSKA KLAS</vt:lpstr>
      <vt:lpstr>RA FUNKCIJSKA</vt:lpstr>
      <vt:lpstr>RAČUN FINANC-IZVORI</vt:lpstr>
      <vt:lpstr>RAČUN FINANCIRANJA - EKONOM KLA</vt:lpstr>
      <vt:lpstr>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2024-03-05T12:19:02Z</cp:lastPrinted>
  <dcterms:created xsi:type="dcterms:W3CDTF">2024-02-23T08:47:50Z</dcterms:created>
  <dcterms:modified xsi:type="dcterms:W3CDTF">2024-03-05T12:19:10Z</dcterms:modified>
</cp:coreProperties>
</file>