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PĆI DIO - SAŽETAK" sheetId="5" r:id="rId1"/>
    <sheet name="RAČUN PR I RA" sheetId="2" r:id="rId2"/>
    <sheet name="RAČUN PR I RA PO FUNKC" sheetId="3" r:id="rId3"/>
    <sheet name="RAČUN FINANCIRANJA" sheetId="4" r:id="rId4"/>
    <sheet name="POSEBNI DIO" sheetId="6" r:id="rId5"/>
  </sheets>
  <calcPr calcId="124519"/>
</workbook>
</file>

<file path=xl/calcChain.xml><?xml version="1.0" encoding="utf-8"?>
<calcChain xmlns="http://schemas.openxmlformats.org/spreadsheetml/2006/main">
  <c r="F6" i="6"/>
  <c r="F7"/>
  <c r="F8"/>
  <c r="F9"/>
  <c r="F10"/>
  <c r="F11"/>
  <c r="F12"/>
  <c r="F13"/>
  <c r="F14"/>
  <c r="F15"/>
  <c r="F19"/>
  <c r="F26"/>
  <c r="F35"/>
  <c r="F41"/>
  <c r="F44"/>
  <c r="F45"/>
  <c r="F46"/>
  <c r="F47"/>
  <c r="F48"/>
  <c r="F49"/>
  <c r="F51"/>
  <c r="F56"/>
  <c r="F60"/>
  <c r="F61"/>
  <c r="F62"/>
  <c r="F63"/>
  <c r="F64"/>
  <c r="F65"/>
  <c r="F67"/>
  <c r="F68"/>
  <c r="F69"/>
  <c r="F74"/>
  <c r="F79"/>
  <c r="F80"/>
  <c r="F81"/>
  <c r="F82"/>
  <c r="F83"/>
  <c r="F84"/>
  <c r="F85"/>
  <c r="F88"/>
  <c r="F89"/>
  <c r="F90"/>
  <c r="F91"/>
  <c r="F92"/>
  <c r="F93"/>
  <c r="F94"/>
  <c r="F98"/>
  <c r="F99"/>
  <c r="F100"/>
  <c r="F101"/>
  <c r="F102"/>
  <c r="F103"/>
  <c r="F104"/>
  <c r="F105"/>
  <c r="F106"/>
  <c r="F107"/>
  <c r="F108"/>
  <c r="F110"/>
  <c r="F111"/>
  <c r="F114"/>
  <c r="F118"/>
  <c r="F124"/>
  <c r="F128"/>
  <c r="F134"/>
  <c r="F135"/>
  <c r="F140"/>
  <c r="F141"/>
  <c r="F142"/>
  <c r="F143"/>
  <c r="F144"/>
  <c r="F145"/>
  <c r="F146"/>
  <c r="F147"/>
  <c r="F148"/>
  <c r="F149"/>
  <c r="F150"/>
  <c r="F151"/>
  <c r="F152"/>
  <c r="F153"/>
  <c r="F155"/>
  <c r="F158"/>
  <c r="F159"/>
  <c r="F161"/>
  <c r="F162"/>
  <c r="F163"/>
  <c r="F164"/>
  <c r="F165"/>
  <c r="F166"/>
  <c r="F167"/>
  <c r="F168"/>
  <c r="F169"/>
  <c r="F170"/>
  <c r="F171"/>
  <c r="F173"/>
  <c r="F174"/>
  <c r="F176"/>
  <c r="F177"/>
  <c r="F178"/>
  <c r="F179"/>
  <c r="F181"/>
  <c r="F183"/>
  <c r="F185"/>
  <c r="F187"/>
  <c r="F190"/>
  <c r="F196"/>
  <c r="F200"/>
  <c r="F201"/>
  <c r="F204"/>
  <c r="F205"/>
  <c r="F206"/>
  <c r="F207"/>
  <c r="F208"/>
  <c r="F209"/>
  <c r="F210"/>
  <c r="F211"/>
  <c r="F214"/>
  <c r="F218"/>
  <c r="F220"/>
  <c r="F222"/>
  <c r="F223"/>
  <c r="F224"/>
  <c r="F225"/>
  <c r="F226"/>
  <c r="F227"/>
  <c r="F228"/>
  <c r="F229"/>
  <c r="F230"/>
  <c r="F231"/>
  <c r="F232"/>
  <c r="F233"/>
  <c r="F234"/>
  <c r="F236"/>
  <c r="F238"/>
  <c r="F241"/>
  <c r="F244"/>
  <c r="F47" i="2"/>
  <c r="F48"/>
  <c r="F50"/>
  <c r="F51"/>
  <c r="F52"/>
  <c r="F54"/>
  <c r="F55"/>
  <c r="F56"/>
  <c r="F58"/>
  <c r="F59"/>
  <c r="F60"/>
  <c r="F61"/>
  <c r="F63"/>
  <c r="F64"/>
  <c r="F65"/>
  <c r="F66"/>
  <c r="F67"/>
  <c r="F68"/>
  <c r="F69"/>
  <c r="F70"/>
  <c r="F71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46"/>
  <c r="F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7"/>
  <c r="E15" i="5"/>
  <c r="D15" s="1"/>
  <c r="D16"/>
  <c r="D13"/>
  <c r="D17"/>
  <c r="D12"/>
  <c r="E14"/>
  <c r="D14" s="1"/>
  <c r="E73" i="2"/>
  <c r="D73" s="1"/>
  <c r="E53"/>
  <c r="D53" s="1"/>
  <c r="D47"/>
  <c r="D48"/>
  <c r="D50"/>
  <c r="D51"/>
  <c r="D52"/>
  <c r="D54"/>
  <c r="D55"/>
  <c r="D56"/>
  <c r="D58"/>
  <c r="D59"/>
  <c r="D60"/>
  <c r="D61"/>
  <c r="D62"/>
  <c r="D63"/>
  <c r="D64"/>
  <c r="D65"/>
  <c r="D66"/>
  <c r="D67"/>
  <c r="D68"/>
  <c r="D69"/>
  <c r="D70"/>
  <c r="D71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46"/>
  <c r="E103"/>
  <c r="D102"/>
  <c r="D101"/>
  <c r="B10"/>
  <c r="C10"/>
  <c r="D10" s="1"/>
  <c r="E10"/>
  <c r="F10" s="1"/>
  <c r="E9"/>
  <c r="D9" s="1"/>
  <c r="E25"/>
  <c r="D26"/>
  <c r="C25"/>
  <c r="B25"/>
  <c r="C103"/>
  <c r="B103"/>
  <c r="D8"/>
  <c r="D11"/>
  <c r="D12"/>
  <c r="D13"/>
  <c r="D14"/>
  <c r="D15"/>
  <c r="D16"/>
  <c r="D17"/>
  <c r="D18"/>
  <c r="D19"/>
  <c r="D20"/>
  <c r="D21"/>
  <c r="D22"/>
  <c r="D23"/>
  <c r="D24"/>
  <c r="D27"/>
  <c r="D28"/>
  <c r="D29"/>
  <c r="D30"/>
  <c r="D33"/>
  <c r="D34"/>
  <c r="D35"/>
  <c r="D36"/>
  <c r="D37"/>
  <c r="D38"/>
  <c r="D39"/>
  <c r="D40"/>
  <c r="D41"/>
  <c r="D7"/>
  <c r="F73" l="1"/>
  <c r="E49"/>
  <c r="F53"/>
  <c r="E72"/>
  <c r="E18" i="5"/>
  <c r="D25" i="2"/>
  <c r="F49" l="1"/>
  <c r="D49"/>
  <c r="D72"/>
  <c r="F72"/>
  <c r="D8" i="3"/>
  <c r="D9"/>
  <c r="D10"/>
  <c r="D11"/>
  <c r="D12"/>
  <c r="D13"/>
  <c r="D14"/>
  <c r="D15"/>
  <c r="D16"/>
  <c r="D7"/>
  <c r="E10"/>
  <c r="E11"/>
  <c r="E14"/>
  <c r="B11"/>
  <c r="B10" s="1"/>
  <c r="C11"/>
  <c r="C10" s="1"/>
  <c r="E4" i="6"/>
  <c r="C4"/>
  <c r="B4"/>
  <c r="E180"/>
  <c r="F180" s="1"/>
  <c r="D99"/>
  <c r="D100"/>
  <c r="D101"/>
  <c r="D102"/>
  <c r="D103"/>
  <c r="D104"/>
  <c r="D105"/>
  <c r="D106"/>
  <c r="D107"/>
  <c r="D108"/>
  <c r="D110"/>
  <c r="D111"/>
  <c r="D114"/>
  <c r="D118"/>
  <c r="D124"/>
  <c r="D128"/>
  <c r="D134"/>
  <c r="D135"/>
  <c r="D140"/>
  <c r="D141"/>
  <c r="D142"/>
  <c r="D143"/>
  <c r="D144"/>
  <c r="D145"/>
  <c r="D146"/>
  <c r="D147"/>
  <c r="D148"/>
  <c r="D149"/>
  <c r="D150"/>
  <c r="D151"/>
  <c r="D152"/>
  <c r="D153"/>
  <c r="D155"/>
  <c r="D158"/>
  <c r="D159"/>
  <c r="D161"/>
  <c r="D162"/>
  <c r="D163"/>
  <c r="D164"/>
  <c r="D165"/>
  <c r="D166"/>
  <c r="D167"/>
  <c r="D168"/>
  <c r="D169"/>
  <c r="D170"/>
  <c r="D171"/>
  <c r="D173"/>
  <c r="D174"/>
  <c r="D176"/>
  <c r="D177"/>
  <c r="D178"/>
  <c r="D179"/>
  <c r="D181"/>
  <c r="D183"/>
  <c r="D185"/>
  <c r="D187"/>
  <c r="D190"/>
  <c r="D196"/>
  <c r="D198"/>
  <c r="D200"/>
  <c r="D201"/>
  <c r="D204"/>
  <c r="D205"/>
  <c r="D206"/>
  <c r="D207"/>
  <c r="D208"/>
  <c r="D209"/>
  <c r="D210"/>
  <c r="D211"/>
  <c r="D214"/>
  <c r="D218"/>
  <c r="D220"/>
  <c r="D222"/>
  <c r="D223"/>
  <c r="D224"/>
  <c r="D225"/>
  <c r="D226"/>
  <c r="D227"/>
  <c r="D228"/>
  <c r="D229"/>
  <c r="D230"/>
  <c r="D231"/>
  <c r="D232"/>
  <c r="D233"/>
  <c r="D234"/>
  <c r="D236"/>
  <c r="D238"/>
  <c r="D241"/>
  <c r="D244"/>
  <c r="D98"/>
  <c r="E71"/>
  <c r="D7"/>
  <c r="D8"/>
  <c r="D9"/>
  <c r="D10"/>
  <c r="D11"/>
  <c r="D12"/>
  <c r="D13"/>
  <c r="D14"/>
  <c r="D15"/>
  <c r="D19"/>
  <c r="D26"/>
  <c r="D35"/>
  <c r="D41"/>
  <c r="D44"/>
  <c r="D45"/>
  <c r="D46"/>
  <c r="D47"/>
  <c r="D48"/>
  <c r="D49"/>
  <c r="D51"/>
  <c r="D56"/>
  <c r="D60"/>
  <c r="D61"/>
  <c r="D62"/>
  <c r="D63"/>
  <c r="D64"/>
  <c r="D65"/>
  <c r="D67"/>
  <c r="D68"/>
  <c r="D69"/>
  <c r="D74"/>
  <c r="D79"/>
  <c r="D80"/>
  <c r="D81"/>
  <c r="D82"/>
  <c r="D83"/>
  <c r="D84"/>
  <c r="D85"/>
  <c r="D88"/>
  <c r="D89"/>
  <c r="D90"/>
  <c r="D91"/>
  <c r="D92"/>
  <c r="D93"/>
  <c r="D94"/>
  <c r="D95"/>
  <c r="D6"/>
  <c r="D4" s="1"/>
  <c r="D71" l="1"/>
  <c r="F71"/>
  <c r="F4"/>
  <c r="E70"/>
  <c r="D70" l="1"/>
  <c r="F70"/>
</calcChain>
</file>

<file path=xl/sharedStrings.xml><?xml version="1.0" encoding="utf-8"?>
<sst xmlns="http://schemas.openxmlformats.org/spreadsheetml/2006/main" count="425" uniqueCount="229">
  <si>
    <t>FINANCIJSKI PLAN PRORAČUNSKOG KORISNIKA JEDINICE LOKALNE I PODRUČNE (REGIONALNE) SAMOUPRAVE 
ZA 2023. I PROJEKCIJA ZA 2024. I 2025. GODINU</t>
  </si>
  <si>
    <t>I. OPĆI DIO</t>
  </si>
  <si>
    <t xml:space="preserve">OPĆI DIO </t>
  </si>
  <si>
    <t>A. RAČUN PRIHODA I RASHODA</t>
  </si>
  <si>
    <t>PRIHODI POSLOVANJA</t>
  </si>
  <si>
    <t>RASHODI PREMA FUNKCIJSKOJ KLASIFIKACIJI</t>
  </si>
  <si>
    <t>B. RAČUN FINANCIRANJA</t>
  </si>
  <si>
    <t>II POSEBNI DIO</t>
  </si>
  <si>
    <t xml:space="preserve">A) SAŽETAK RAČUNA PRIHODA I RASHODA                  
</t>
  </si>
  <si>
    <t>B) SAŽETAK RAČUNA FINANCIRANJA</t>
  </si>
  <si>
    <t>C) PRENESENI VIŠAK ILI PRENESENI MANJAK I VIŠEGODIŠNJI PLAN URAVNOTEŽENJA</t>
  </si>
  <si>
    <t>ravnateljica</t>
  </si>
  <si>
    <t>predsjednica Školskog odbora</t>
  </si>
  <si>
    <t>Snježana Erdeljac</t>
  </si>
  <si>
    <t>M.P.</t>
  </si>
  <si>
    <t>Kristinka Jurčević</t>
  </si>
  <si>
    <t>Urbroj: 2133-48-01-23-01</t>
  </si>
  <si>
    <t>_____________________</t>
  </si>
  <si>
    <t>______________________</t>
  </si>
  <si>
    <t>A. RAČUN PRIHODA I RASHODA - EKONOMSKA KLASIFIKACIJA</t>
  </si>
  <si>
    <t>SVEUKUPNO RASHODI I IZDACI</t>
  </si>
  <si>
    <t>8 UPRAVNI ODJEL ZA ŠKOLSTVO</t>
  </si>
  <si>
    <t>8-34 MIOŠ KARLOVAC</t>
  </si>
  <si>
    <t>19175 MJEŠOVITA INDUSTRIJSKO-OBRTNIČKA ŠKOLA</t>
  </si>
  <si>
    <t>A100037 Odgojnoobrazovno, administrativno i tehničko osoblje</t>
  </si>
  <si>
    <t>092 Srednjoškolsko obrazovanje</t>
  </si>
  <si>
    <t>0922 Više srednjoškolsko obrazovanje</t>
  </si>
  <si>
    <t>05 Pomoći</t>
  </si>
  <si>
    <t>3 Rashodi poslovanja</t>
  </si>
  <si>
    <t>PR8389 Naknade troškova zaposlenima</t>
  </si>
  <si>
    <t>3211 Službena putovanja</t>
  </si>
  <si>
    <t>3213 Stručno usavršavanje zaposlenika</t>
  </si>
  <si>
    <t>3214 Ostale naknade troškova zaposlenima</t>
  </si>
  <si>
    <t>PR8390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</si>
  <si>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</si>
  <si>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</si>
  <si>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</si>
  <si>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</si>
  <si>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</si>
  <si>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</si>
  <si>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PR8391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</si>
  <si>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</si>
  <si>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</si>
  <si>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</si>
  <si>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</si>
  <si>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</si>
  <si>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3237 Intelektualne i osobne usluge</t>
  </si>
  <si>
    <t>3238 Računalne usluge</t>
  </si>
  <si>
    <t>3239 Ostale usluge</t>
  </si>
  <si>
    <t>PR8392 Ostali nespomenuti rashodi poslovanja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</si>
  <si>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</si>
  <si>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</si>
  <si>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</si>
  <si>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</si>
  <si>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</si>
  <si>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PR8393 Ostali financijski rashodi</t>
  </si>
  <si>
    <t>3431 Bankarske usluge i usluge platnog prometa</t>
  </si>
  <si>
    <t>3433 Zatezne kamate</t>
  </si>
  <si>
    <t>A100037A Odgojnoobrazovno, administrativno i tehničko osoblje - POSEBNI DIO</t>
  </si>
  <si>
    <t>PR8394A Naknade troškova zaposlenima</t>
  </si>
  <si>
    <t>3212 Naknade za prijevoz, za rad na terenu i odvojeni život</t>
  </si>
  <si>
    <t>PR8394B Rashodi za materijal i energiju</t>
  </si>
  <si>
    <t>PR8394D Rashodi za usluge</t>
  </si>
  <si>
    <t>3236 Zdravstvene i veterinarske usluge</t>
  </si>
  <si>
    <t>A100038 Operativni plan TIO - SŠ</t>
  </si>
  <si>
    <t>PR8397 Rashodi za usluge</t>
  </si>
  <si>
    <t>A100078 Županijske javne potrebe SŠ</t>
  </si>
  <si>
    <t>096 Dodatne usluge u obrazovanju</t>
  </si>
  <si>
    <t>0960 Dodatne usluge u obrazovanju</t>
  </si>
  <si>
    <t>01 Opći prihodi i primici</t>
  </si>
  <si>
    <t>PR8401 Ostali nespomenuti rashodi poslovanja</t>
  </si>
  <si>
    <t>A100218 Financiranje deficitarnih zanimanja</t>
  </si>
  <si>
    <t>PR8400H Naknade troškova zaposlenima</t>
  </si>
  <si>
    <t>PR8400D Ostale naknade građanima i kućanstvima iz proračuna</t>
  </si>
  <si>
    <t>3721 Naknade građanima i kućanstvima u novcu</t>
  </si>
  <si>
    <t>3722 Naknade građanima i kućanstvima u naravi</t>
  </si>
  <si>
    <t>A100208 KARADAR</t>
  </si>
  <si>
    <t>PR8396A Rashodi za materijal i energiju</t>
  </si>
  <si>
    <t>PR8396B Rashodi za usluge</t>
  </si>
  <si>
    <t>IZVORNI PLAN 2023.</t>
  </si>
  <si>
    <t>RAZLIKA</t>
  </si>
  <si>
    <t>PR8400 Rashodi za meterijal i energiju</t>
  </si>
  <si>
    <t>PR8401A  Nematerijalna imovina</t>
  </si>
  <si>
    <t>4121 Licence</t>
  </si>
  <si>
    <t>4 Nefinancijska imovina</t>
  </si>
  <si>
    <t>A100042 Javne potrebe iznad standarda-vlastiti prihodi</t>
  </si>
  <si>
    <t>03 Vlastiti prihodi</t>
  </si>
  <si>
    <t>VR8403T Plaće (Bruto)</t>
  </si>
  <si>
    <t>VR8402P Ostali rashodi za zaposlene</t>
  </si>
  <si>
    <t>3121 Ostali rashodi za zaposlene</t>
  </si>
  <si>
    <t>VR8403U Doprinosi na plaće</t>
  </si>
  <si>
    <t>VR8402B Naknade troškova zaposlenima</t>
  </si>
  <si>
    <t>VR8402 Rashodi za materijal i energiju</t>
  </si>
  <si>
    <t>VR8402C Rashodi za usluge</t>
  </si>
  <si>
    <t>VR8402A Ostali nespomenuti rashodi poslovanja</t>
  </si>
  <si>
    <t>VR8402K Ostali financijski rashodi</t>
  </si>
  <si>
    <t>3432 Negativne tečajne razlike i razlike zbog primjene valutne klauzule</t>
  </si>
  <si>
    <t>4 Rashodi za nabavu nefinancijske imovine</t>
  </si>
  <si>
    <t>VR8403 Postrojenja i oprema</t>
  </si>
  <si>
    <t>4221 Uredska oprema i namještaj</t>
  </si>
  <si>
    <t>4223 Oprema za održavanje i zaštitu</t>
  </si>
  <si>
    <t>4225 Instrumenti, uređaji i strojevi</t>
  </si>
  <si>
    <t>4227 Uređaji, strojevi i oprema za ostale namjene</t>
  </si>
  <si>
    <t>VR8403S Knjige, umjetnička djela i ostale izložbene vrijednosti</t>
  </si>
  <si>
    <t>A100142B Prihodi od nefinancijske imovine i nadoknade štete s osnova osiguranja</t>
  </si>
  <si>
    <t>711 Prihodi od nefinancijske imovine i nadoknade štete s osnova osiguranja</t>
  </si>
  <si>
    <t>VR8403Z Postrojenja i oprema</t>
  </si>
  <si>
    <t>VR8403Š Dodatna ulaganja na građevinskim objektima</t>
  </si>
  <si>
    <t>A100159A Javne potrebe iznad standarda - donacije</t>
  </si>
  <si>
    <t>611 Donacije</t>
  </si>
  <si>
    <t>VR8403A Naknade troškova zaposlenima</t>
  </si>
  <si>
    <t>VR8400 Rashodi za materijal i energiju</t>
  </si>
  <si>
    <t>VR8402Z Rashodi za usluge</t>
  </si>
  <si>
    <t>VR8400A Ostali nespomenuti rashodi poslovanja</t>
  </si>
  <si>
    <t>VR8404A Ostale naknade građanima i kućanstvima iz proračuna</t>
  </si>
  <si>
    <t>VR8403B Postrojenja i oprema</t>
  </si>
  <si>
    <t>VR8403C Knjige, umjetnička djela i ostale izložbene vrijednosti</t>
  </si>
  <si>
    <t>A100161A Javne potrebe iznad standarda - OSTALO</t>
  </si>
  <si>
    <t>432 PRIHODI ZA POSEBNE NAMJENE - korisnici</t>
  </si>
  <si>
    <t>VR8403O Rashodi za materijal i energiju</t>
  </si>
  <si>
    <t>VR8403P Rashodi za usluge</t>
  </si>
  <si>
    <t>VR8403Q Ostali nespomenuti rashodi poslovanja</t>
  </si>
  <si>
    <t>VR8404B Ostale naknade građanima i kućanstvima iz proračuna</t>
  </si>
  <si>
    <t>A100162A Prijenos sredstava od nenadležnih proračuna</t>
  </si>
  <si>
    <t>503 POMOĆI IZ NENADLEŽNIH PRORAČUNA - KORISNICI</t>
  </si>
  <si>
    <t>VR8401V Plaće (Bruto)</t>
  </si>
  <si>
    <t>3111 Plaće za redovan rad</t>
  </si>
  <si>
    <t>VR8401X Doprinosi na plaće</t>
  </si>
  <si>
    <t>3132 Doprinosi za obvezno zdravstveno osiguranje</t>
  </si>
  <si>
    <t>VR8401Q Naknade troškova zaposlenima</t>
  </si>
  <si>
    <t>VR8402X Rashodi za materijal i energiju</t>
  </si>
  <si>
    <t>VR8401T Rashodi za usluge</t>
  </si>
  <si>
    <t>VR8401Y Ostale naknade građanima i kućanstvima iz proračuna</t>
  </si>
  <si>
    <t>VR8501E Tekuće donacije</t>
  </si>
  <si>
    <t>3812 Tekuće donacije u naravi</t>
  </si>
  <si>
    <t>VR8401O Postrojenja i oprema</t>
  </si>
  <si>
    <t>VR8402G Knjige, umjetnička djela i ostale izložbene vrijednosti</t>
  </si>
  <si>
    <t>A100163A Javne potrebe iznad standarda - EU PROJEKTI</t>
  </si>
  <si>
    <t>56 Fondovi EU-a</t>
  </si>
  <si>
    <t>560 POMOĆI-FOND EU KORISNICI</t>
  </si>
  <si>
    <t>VR8402L Naknade troškova zaposlenima</t>
  </si>
  <si>
    <t>VR8402M Rashodi za usluge</t>
  </si>
  <si>
    <t>VR8402N Naknade troškova osobama izvan radnog odnosa</t>
  </si>
  <si>
    <t>3241 Naknade troškova osobama izvan radnog odnosa</t>
  </si>
  <si>
    <t>VR8402O Ostali nespomenuti rashodi poslovanja</t>
  </si>
  <si>
    <t>A100166A Prihod od financijske imovine - korisnici</t>
  </si>
  <si>
    <t>1110 OPĆI PRIHODI I PRIMICI KORISNICI</t>
  </si>
  <si>
    <t>VR8402S Ostali financijski rashodi</t>
  </si>
  <si>
    <t>201 MZOS- Plaće SŠ</t>
  </si>
  <si>
    <t>A200201 MZOS- Plaće SŠ</t>
  </si>
  <si>
    <t>512 Pomoći iz državnog proračuna - plaće MZOS</t>
  </si>
  <si>
    <t>DR8535 Plaće (Bruto)</t>
  </si>
  <si>
    <t>DR8536 Ostali rashodi za zaposlene</t>
  </si>
  <si>
    <t>DR8537 Doprinosi na plaće</t>
  </si>
  <si>
    <t>3133 Doprinosi za obvezno osiguranje u slučaju nezaposlenosti</t>
  </si>
  <si>
    <t>DR8538A Ostali nespomenuti rashodi poslovanja</t>
  </si>
  <si>
    <t>3296 troškovi sudskih postupaka</t>
  </si>
  <si>
    <t>DR8538B Ostali financijski rashodi</t>
  </si>
  <si>
    <t>VR8404 Naknade građanima u naravi</t>
  </si>
  <si>
    <t>3721 Naknade građanima u novcu</t>
  </si>
  <si>
    <t>RASHODI I IZDACI PR</t>
  </si>
  <si>
    <t>RASHODI I IZDACI VR</t>
  </si>
  <si>
    <t>SVEUKUPNO RASHODI I IZDACI MIOŠ</t>
  </si>
  <si>
    <t>TEKUĆI PLAN 2023.
(1. rebalans)</t>
  </si>
  <si>
    <t>NOVI PLAN
(2. rebalans)</t>
  </si>
  <si>
    <t>Razred</t>
  </si>
  <si>
    <t>Skupina</t>
  </si>
  <si>
    <t>Izvor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</si>
  <si>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</si>
  <si>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</si>
  <si>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</si>
  <si>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</si>
  <si>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</si>
  <si>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</si>
  <si>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TEKUĆI PLAN 2023
(1. rebalans</t>
  </si>
  <si>
    <t>NOVI PLAN 
(2. rebalans)</t>
  </si>
  <si>
    <t>SVEUKUPNO PRIHODI I PRIMITCI</t>
  </si>
  <si>
    <t>67 Prihodi iz nadležnog proračuna i od HZZO-a temeljem ugovornih obveza</t>
  </si>
  <si>
    <t>66 Prihodi od prodaje proizvoda i robe te pruženih usluga i prihodi od donacija te povrati po protestiranim jamstvima</t>
  </si>
  <si>
    <t>1 OPĆI PRIHODI I PRIMICI</t>
  </si>
  <si>
    <t>11 Opći prihodi i primici</t>
  </si>
  <si>
    <t>111 Porezni i ostali prihodi</t>
  </si>
  <si>
    <t>64 Prihodi od imovine</t>
  </si>
  <si>
    <t>4 Prihodi za posebne namjene</t>
  </si>
  <si>
    <t>65 Prihodi od upravnih i administrativnih pristojbi, pristojbi po posebnim propisima i naknada</t>
  </si>
  <si>
    <t>5 POMOĆI</t>
  </si>
  <si>
    <t>63 Pomoći iz inozemstva i od subjekata unutar općeg proračuna</t>
  </si>
  <si>
    <t>51 Pomoći</t>
  </si>
  <si>
    <t>6 DONACIJE</t>
  </si>
  <si>
    <t>61 Donacije</t>
  </si>
  <si>
    <t>7 Namjenski primici od zaduživanja</t>
  </si>
  <si>
    <t>71 Namjenski primici od zaduživanja</t>
  </si>
  <si>
    <t>72 Prihodi od prodaje proizvedene dugotrajne imovine</t>
  </si>
  <si>
    <t>TEKUĆI PLAN 2023
(1. rebalans)</t>
  </si>
  <si>
    <t>IZVORNI PLAN 
2023.</t>
  </si>
  <si>
    <t>RASHODI POSLOVANJA</t>
  </si>
  <si>
    <t>32 Materijalni rashodi</t>
  </si>
  <si>
    <t>37 Naknade građanima i kućanstvima na temelju osiguranja i druge naknade</t>
  </si>
  <si>
    <t>31 Rashodi za zaposlene</t>
  </si>
  <si>
    <t>34 Financijski rashodi</t>
  </si>
  <si>
    <t>42 Rashodi za nabavu proizvedene dugotrajne imovine</t>
  </si>
  <si>
    <t>38 Ostali rashodi</t>
  </si>
  <si>
    <t>45 Rashodi za dodatna ulaganja na nefinancijskoj imovini</t>
  </si>
  <si>
    <t>REKAPITULACIJA</t>
  </si>
  <si>
    <t>UKUPNI RASHODI</t>
  </si>
  <si>
    <t>PRENESENI MANJAK POKRIVEN PRIHODIMA</t>
  </si>
  <si>
    <t>RASHODI FINANCIRANI PRENESENIM VIŠKOM PRIHODA IZ
PRETHODNIH GODINA</t>
  </si>
  <si>
    <t xml:space="preserve">UKUPNI PRIHODI </t>
  </si>
  <si>
    <t>Oznaka</t>
  </si>
  <si>
    <t>6 Prihodi poslovanja</t>
  </si>
  <si>
    <t>7 Prihodi od prodaje nefinancijske imovine</t>
  </si>
  <si>
    <t>SVEUKUPNO PRIHODI</t>
  </si>
  <si>
    <t>SVEUKUPNO RASHODI</t>
  </si>
  <si>
    <t>Razlika</t>
  </si>
  <si>
    <t xml:space="preserve">NOVI PLAN 
(2. rebalans) </t>
  </si>
  <si>
    <t xml:space="preserve">TEKUĆI PLAN
(1. rebalans) </t>
  </si>
  <si>
    <t>Izvorni plan 
2023.</t>
  </si>
  <si>
    <t>PRIMICI OD FINANCIJSKE IMOVINE I ZADUŽIVANJA</t>
  </si>
  <si>
    <t>IZDACI ZA FINANCIJSKU IMOVINU I OTPLATE ZAJMOVA</t>
  </si>
  <si>
    <t>NETO FINANCIRANJE</t>
  </si>
  <si>
    <t>UKUPAN DONOS VIŠKA / MANJKA IZ PRETHODNE(IH) GODINA</t>
  </si>
  <si>
    <t>'VIŠAK / MANJAK + NETO FINANCIRANJE</t>
  </si>
  <si>
    <t>RAZLIKA - VIŠAK / MANJAK</t>
  </si>
  <si>
    <t>VIŠAK / MANJAK IZ PRETHODNE(IH) GODINE KOJI ĆE
 SE RASPOREDITI / POKRITI</t>
  </si>
  <si>
    <t>*** Napomena: Redak UKUPAN DONOS VIŠKA/MANJKA IZ PRETHODNE(IH) GODINA služi kao informacija i ne uzima se u obzir kod uravnoteženja 
proračuna, već se proračun uravnotežuje retkom VIŠAK/MANJAK IZ PRETHODNE(IH) GODINE KOJI ĆE SE POKRITI/RASPOREDITI.</t>
  </si>
  <si>
    <t>INDEKS
2. rebalans/1. rebalans</t>
  </si>
  <si>
    <t>Na temelju članka 37. Statuta Mješovite industrijsko-obrtnička škole Školski odbor na 
sjednici 6. 10. 2023. godine usvaja  2. izmjene financijskog plana za 2023.</t>
  </si>
  <si>
    <t>Karlovac, 6.10.2023.</t>
  </si>
  <si>
    <t>klasa: 400-02/23-01/1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</si>
</sst>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8B451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Verdan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0" fontId="20" fillId="34" borderId="10" xfId="0" applyFont="1" applyFill="1" applyBorder="1" applyAlignment="1">
      <alignment horizontal="left" wrapText="1" indent="1"/>
    </xf>
    <xf numFmtId="4" fontId="20" fillId="34" borderId="10" xfId="0" applyNumberFormat="1" applyFont="1" applyFill="1" applyBorder="1" applyAlignment="1">
      <alignment horizontal="right" wrapText="1" indent="1"/>
    </xf>
    <xf numFmtId="0" fontId="20" fillId="35" borderId="10" xfId="0" applyFont="1" applyFill="1" applyBorder="1" applyAlignment="1">
      <alignment horizontal="left" wrapText="1" indent="1"/>
    </xf>
    <xf numFmtId="4" fontId="20" fillId="35" borderId="10" xfId="0" applyNumberFormat="1" applyFont="1" applyFill="1" applyBorder="1" applyAlignment="1">
      <alignment horizontal="right" wrapText="1" indent="1"/>
    </xf>
    <xf numFmtId="0" fontId="20" fillId="36" borderId="10" xfId="0" applyFont="1" applyFill="1" applyBorder="1" applyAlignment="1">
      <alignment horizontal="left" wrapText="1" indent="1"/>
    </xf>
    <xf numFmtId="4" fontId="20" fillId="36" borderId="10" xfId="0" applyNumberFormat="1" applyFont="1" applyFill="1" applyBorder="1" applyAlignment="1">
      <alignment horizontal="right" wrapText="1" indent="1"/>
    </xf>
    <xf numFmtId="0" fontId="21" fillId="37" borderId="10" xfId="0" applyFont="1" applyFill="1" applyBorder="1" applyAlignment="1">
      <alignment horizontal="left" wrapText="1" indent="1"/>
    </xf>
    <xf numFmtId="4" fontId="21" fillId="37" borderId="10" xfId="0" applyNumberFormat="1" applyFont="1" applyFill="1" applyBorder="1" applyAlignment="1">
      <alignment horizontal="right" wrapText="1" indent="1"/>
    </xf>
    <xf numFmtId="0" fontId="22" fillId="38" borderId="10" xfId="0" applyFont="1" applyFill="1" applyBorder="1" applyAlignment="1">
      <alignment horizontal="left" wrapText="1" indent="1"/>
    </xf>
    <xf numFmtId="4" fontId="22" fillId="38" borderId="10" xfId="0" applyNumberFormat="1" applyFont="1" applyFill="1" applyBorder="1" applyAlignment="1">
      <alignment horizontal="right" wrapText="1" indent="1"/>
    </xf>
    <xf numFmtId="0" fontId="20" fillId="33" borderId="10" xfId="0" applyFont="1" applyFill="1" applyBorder="1" applyAlignment="1">
      <alignment horizontal="right" wrapText="1" indent="1"/>
    </xf>
    <xf numFmtId="0" fontId="20" fillId="36" borderId="10" xfId="0" applyFont="1" applyFill="1" applyBorder="1" applyAlignment="1">
      <alignment horizontal="right" wrapText="1" indent="1"/>
    </xf>
    <xf numFmtId="0" fontId="21" fillId="37" borderId="10" xfId="0" applyFont="1" applyFill="1" applyBorder="1" applyAlignment="1">
      <alignment horizontal="right" wrapText="1" indent="1"/>
    </xf>
    <xf numFmtId="0" fontId="22" fillId="38" borderId="10" xfId="0" applyFont="1" applyFill="1" applyBorder="1" applyAlignment="1">
      <alignment horizontal="right" wrapText="1" indent="1"/>
    </xf>
    <xf numFmtId="0" fontId="16" fillId="0" borderId="0" xfId="0" applyFont="1"/>
    <xf numFmtId="4" fontId="16" fillId="39" borderId="11" xfId="0" applyNumberFormat="1" applyFont="1" applyFill="1" applyBorder="1"/>
    <xf numFmtId="0" fontId="24" fillId="41" borderId="11" xfId="0" applyNumberFormat="1" applyFont="1" applyFill="1" applyBorder="1" applyAlignment="1" applyProtection="1">
      <alignment vertical="center" wrapText="1"/>
    </xf>
    <xf numFmtId="0" fontId="23" fillId="40" borderId="11" xfId="0" applyNumberFormat="1" applyFont="1" applyFill="1" applyBorder="1" applyAlignment="1" applyProtection="1">
      <alignment horizontal="center" vertical="center" wrapText="1"/>
    </xf>
    <xf numFmtId="0" fontId="20" fillId="39" borderId="12" xfId="0" applyFont="1" applyFill="1" applyBorder="1" applyAlignment="1">
      <alignment horizontal="left" wrapText="1" indent="1"/>
    </xf>
    <xf numFmtId="0" fontId="24" fillId="41" borderId="11" xfId="0" applyNumberFormat="1" applyFont="1" applyFill="1" applyBorder="1" applyAlignment="1" applyProtection="1">
      <alignment horizontal="left" vertical="center" wrapText="1"/>
    </xf>
    <xf numFmtId="0" fontId="23" fillId="40" borderId="13" xfId="0" applyNumberFormat="1" applyFont="1" applyFill="1" applyBorder="1" applyAlignment="1" applyProtection="1">
      <alignment horizontal="center" vertical="center" wrapText="1"/>
    </xf>
    <xf numFmtId="0" fontId="25" fillId="41" borderId="11" xfId="0" applyNumberFormat="1" applyFont="1" applyFill="1" applyBorder="1" applyAlignment="1" applyProtection="1">
      <alignment vertical="center" wrapText="1"/>
    </xf>
    <xf numFmtId="0" fontId="24" fillId="41" borderId="11" xfId="0" applyNumberFormat="1" applyFont="1" applyFill="1" applyBorder="1" applyAlignment="1" applyProtection="1">
      <alignment horizontal="left" vertical="center"/>
    </xf>
    <xf numFmtId="4" fontId="20" fillId="33" borderId="12" xfId="0" applyNumberFormat="1" applyFont="1" applyFill="1" applyBorder="1" applyAlignment="1">
      <alignment horizontal="right" wrapText="1" indent="1"/>
    </xf>
    <xf numFmtId="0" fontId="24" fillId="41" borderId="11" xfId="0" applyFont="1" applyFill="1" applyBorder="1" applyAlignment="1">
      <alignment horizontal="left" vertical="center"/>
    </xf>
    <xf numFmtId="0" fontId="26" fillId="41" borderId="11" xfId="0" quotePrefix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4" fontId="20" fillId="33" borderId="11" xfId="0" applyNumberFormat="1" applyFont="1" applyFill="1" applyBorder="1" applyAlignment="1">
      <alignment horizontal="right" wrapText="1" indent="1"/>
    </xf>
    <xf numFmtId="0" fontId="26" fillId="41" borderId="11" xfId="0" quotePrefix="1" applyFont="1" applyFill="1" applyBorder="1" applyAlignment="1">
      <alignment horizontal="left" vertical="center"/>
    </xf>
    <xf numFmtId="0" fontId="20" fillId="39" borderId="10" xfId="0" applyFont="1" applyFill="1" applyBorder="1" applyAlignment="1">
      <alignment horizontal="left" wrapText="1" indent="1"/>
    </xf>
    <xf numFmtId="0" fontId="25" fillId="41" borderId="11" xfId="0" quotePrefix="1" applyFont="1" applyFill="1" applyBorder="1" applyAlignment="1">
      <alignment horizontal="left" vertical="center"/>
    </xf>
    <xf numFmtId="3" fontId="27" fillId="41" borderId="11" xfId="0" applyNumberFormat="1" applyFont="1" applyFill="1" applyBorder="1" applyAlignment="1">
      <alignment horizontal="right"/>
    </xf>
    <xf numFmtId="0" fontId="25" fillId="41" borderId="11" xfId="0" applyNumberFormat="1" applyFont="1" applyFill="1" applyBorder="1" applyAlignment="1" applyProtection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26" fillId="41" borderId="11" xfId="0" applyFont="1" applyFill="1" applyBorder="1" applyAlignment="1">
      <alignment horizontal="left" vertical="center"/>
    </xf>
    <xf numFmtId="0" fontId="0" fillId="0" borderId="0" xfId="0"/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0" fontId="20" fillId="34" borderId="10" xfId="0" applyFont="1" applyFill="1" applyBorder="1" applyAlignment="1">
      <alignment horizontal="left" wrapText="1" indent="1"/>
    </xf>
    <xf numFmtId="4" fontId="20" fillId="34" borderId="10" xfId="0" applyNumberFormat="1" applyFont="1" applyFill="1" applyBorder="1" applyAlignment="1">
      <alignment horizontal="right" wrapText="1" indent="1"/>
    </xf>
    <xf numFmtId="0" fontId="20" fillId="35" borderId="10" xfId="0" applyFont="1" applyFill="1" applyBorder="1" applyAlignment="1">
      <alignment horizontal="left" wrapText="1" indent="1"/>
    </xf>
    <xf numFmtId="4" fontId="20" fillId="35" borderId="10" xfId="0" applyNumberFormat="1" applyFont="1" applyFill="1" applyBorder="1" applyAlignment="1">
      <alignment horizontal="right" wrapText="1" indent="1"/>
    </xf>
    <xf numFmtId="0" fontId="20" fillId="36" borderId="10" xfId="0" applyFont="1" applyFill="1" applyBorder="1" applyAlignment="1">
      <alignment horizontal="left" wrapText="1" indent="1"/>
    </xf>
    <xf numFmtId="4" fontId="20" fillId="36" borderId="10" xfId="0" applyNumberFormat="1" applyFont="1" applyFill="1" applyBorder="1" applyAlignment="1">
      <alignment horizontal="right" wrapText="1" indent="1"/>
    </xf>
    <xf numFmtId="0" fontId="20" fillId="36" borderId="10" xfId="0" applyFont="1" applyFill="1" applyBorder="1" applyAlignment="1">
      <alignment horizontal="right" wrapText="1" indent="1"/>
    </xf>
    <xf numFmtId="0" fontId="20" fillId="33" borderId="10" xfId="0" applyFont="1" applyFill="1" applyBorder="1" applyAlignment="1">
      <alignment horizontal="right" wrapText="1" indent="1"/>
    </xf>
    <xf numFmtId="0" fontId="21" fillId="37" borderId="10" xfId="0" applyFont="1" applyFill="1" applyBorder="1" applyAlignment="1">
      <alignment horizontal="left" wrapText="1" indent="1"/>
    </xf>
    <xf numFmtId="4" fontId="21" fillId="37" borderId="10" xfId="0" applyNumberFormat="1" applyFont="1" applyFill="1" applyBorder="1" applyAlignment="1">
      <alignment horizontal="right" wrapText="1" indent="1"/>
    </xf>
    <xf numFmtId="0" fontId="21" fillId="37" borderId="10" xfId="0" applyFont="1" applyFill="1" applyBorder="1" applyAlignment="1">
      <alignment horizontal="right" wrapText="1" indent="1"/>
    </xf>
    <xf numFmtId="0" fontId="22" fillId="38" borderId="10" xfId="0" applyFont="1" applyFill="1" applyBorder="1" applyAlignment="1">
      <alignment horizontal="left" wrapText="1" indent="1"/>
    </xf>
    <xf numFmtId="4" fontId="22" fillId="38" borderId="10" xfId="0" applyNumberFormat="1" applyFont="1" applyFill="1" applyBorder="1" applyAlignment="1">
      <alignment horizontal="right" wrapText="1" indent="1"/>
    </xf>
    <xf numFmtId="0" fontId="22" fillId="38" borderId="10" xfId="0" applyFont="1" applyFill="1" applyBorder="1" applyAlignment="1">
      <alignment horizontal="right" wrapText="1" indent="1"/>
    </xf>
    <xf numFmtId="4" fontId="20" fillId="39" borderId="14" xfId="0" applyNumberFormat="1" applyFont="1" applyFill="1" applyBorder="1" applyAlignment="1">
      <alignment horizontal="right" wrapText="1" indent="1"/>
    </xf>
    <xf numFmtId="0" fontId="0" fillId="0" borderId="0" xfId="0"/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0" fontId="20" fillId="34" borderId="10" xfId="0" applyFont="1" applyFill="1" applyBorder="1" applyAlignment="1">
      <alignment horizontal="left" wrapText="1" indent="1"/>
    </xf>
    <xf numFmtId="4" fontId="20" fillId="34" borderId="10" xfId="0" applyNumberFormat="1" applyFont="1" applyFill="1" applyBorder="1" applyAlignment="1">
      <alignment horizontal="right" wrapText="1" indent="1"/>
    </xf>
    <xf numFmtId="0" fontId="20" fillId="35" borderId="10" xfId="0" applyFont="1" applyFill="1" applyBorder="1" applyAlignment="1">
      <alignment horizontal="left" wrapText="1" indent="1"/>
    </xf>
    <xf numFmtId="4" fontId="20" fillId="35" borderId="10" xfId="0" applyNumberFormat="1" applyFont="1" applyFill="1" applyBorder="1" applyAlignment="1">
      <alignment horizontal="right" wrapText="1" indent="1"/>
    </xf>
    <xf numFmtId="4" fontId="20" fillId="33" borderId="15" xfId="0" applyNumberFormat="1" applyFont="1" applyFill="1" applyBorder="1" applyAlignment="1">
      <alignment horizontal="right" wrapText="1" indent="1"/>
    </xf>
    <xf numFmtId="4" fontId="20" fillId="39" borderId="10" xfId="0" applyNumberFormat="1" applyFont="1" applyFill="1" applyBorder="1" applyAlignment="1">
      <alignment horizontal="righ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4" fontId="20" fillId="34" borderId="10" xfId="0" applyNumberFormat="1" applyFont="1" applyFill="1" applyBorder="1" applyAlignment="1">
      <alignment horizontal="right" wrapText="1" indent="1"/>
    </xf>
    <xf numFmtId="4" fontId="20" fillId="35" borderId="10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center"/>
    </xf>
    <xf numFmtId="0" fontId="20" fillId="44" borderId="10" xfId="0" applyFont="1" applyFill="1" applyBorder="1" applyAlignment="1">
      <alignment horizontal="left" wrapText="1" indent="1"/>
    </xf>
    <xf numFmtId="4" fontId="20" fillId="43" borderId="10" xfId="0" applyNumberFormat="1" applyFont="1" applyFill="1" applyBorder="1" applyAlignment="1">
      <alignment horizontal="right" wrapText="1" indent="1"/>
    </xf>
    <xf numFmtId="0" fontId="0" fillId="0" borderId="0" xfId="0" applyFill="1"/>
    <xf numFmtId="0" fontId="20" fillId="43" borderId="10" xfId="0" applyFont="1" applyFill="1" applyBorder="1" applyAlignment="1">
      <alignment horizontal="left" wrapText="1" indent="1"/>
    </xf>
    <xf numFmtId="0" fontId="0" fillId="45" borderId="11" xfId="0" applyFill="1" applyBorder="1"/>
    <xf numFmtId="0" fontId="20" fillId="45" borderId="10" xfId="0" applyFont="1" applyFill="1" applyBorder="1" applyAlignment="1">
      <alignment horizontal="left" wrapText="1" indent="1"/>
    </xf>
    <xf numFmtId="0" fontId="0" fillId="0" borderId="11" xfId="0" applyFill="1" applyBorder="1"/>
    <xf numFmtId="0" fontId="0" fillId="0" borderId="11" xfId="0" applyBorder="1"/>
    <xf numFmtId="4" fontId="0" fillId="0" borderId="11" xfId="0" applyNumberFormat="1" applyBorder="1" applyAlignment="1"/>
    <xf numFmtId="0" fontId="22" fillId="0" borderId="0" xfId="0" applyFont="1" applyFill="1" applyBorder="1" applyAlignment="1">
      <alignment horizontal="right" wrapText="1" indent="1"/>
    </xf>
    <xf numFmtId="4" fontId="20" fillId="44" borderId="10" xfId="0" applyNumberFormat="1" applyFont="1" applyFill="1" applyBorder="1" applyAlignment="1">
      <alignment horizontal="right" wrapText="1" indent="1"/>
    </xf>
    <xf numFmtId="4" fontId="20" fillId="45" borderId="10" xfId="0" applyNumberFormat="1" applyFont="1" applyFill="1" applyBorder="1" applyAlignment="1">
      <alignment horizontal="right" wrapText="1" indent="1"/>
    </xf>
    <xf numFmtId="0" fontId="0" fillId="43" borderId="11" xfId="0" applyFill="1" applyBorder="1"/>
    <xf numFmtId="0" fontId="0" fillId="0" borderId="11" xfId="0" applyBorder="1" applyAlignment="1">
      <alignment wrapText="1"/>
    </xf>
    <xf numFmtId="0" fontId="22" fillId="0" borderId="0" xfId="0" applyFont="1" applyFill="1" applyBorder="1" applyAlignment="1">
      <alignment horizontal="left" wrapText="1" indent="1"/>
    </xf>
    <xf numFmtId="0" fontId="0" fillId="0" borderId="0" xfId="0"/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0" fontId="20" fillId="34" borderId="10" xfId="0" applyFont="1" applyFill="1" applyBorder="1" applyAlignment="1">
      <alignment horizontal="left" wrapText="1" indent="1"/>
    </xf>
    <xf numFmtId="4" fontId="20" fillId="34" borderId="10" xfId="0" applyNumberFormat="1" applyFont="1" applyFill="1" applyBorder="1" applyAlignment="1">
      <alignment horizontal="right" wrapText="1" indent="1"/>
    </xf>
    <xf numFmtId="0" fontId="20" fillId="35" borderId="10" xfId="0" applyFont="1" applyFill="1" applyBorder="1" applyAlignment="1">
      <alignment horizontal="left" wrapText="1" indent="1"/>
    </xf>
    <xf numFmtId="4" fontId="20" fillId="35" borderId="10" xfId="0" applyNumberFormat="1" applyFont="1" applyFill="1" applyBorder="1" applyAlignment="1">
      <alignment horizontal="right" wrapText="1" indent="1"/>
    </xf>
    <xf numFmtId="0" fontId="21" fillId="37" borderId="10" xfId="0" applyFont="1" applyFill="1" applyBorder="1" applyAlignment="1">
      <alignment horizontal="left" wrapText="1" indent="1"/>
    </xf>
    <xf numFmtId="0" fontId="21" fillId="37" borderId="10" xfId="0" applyFont="1" applyFill="1" applyBorder="1" applyAlignment="1">
      <alignment horizontal="right" wrapText="1" indent="1"/>
    </xf>
    <xf numFmtId="4" fontId="21" fillId="37" borderId="10" xfId="0" applyNumberFormat="1" applyFont="1" applyFill="1" applyBorder="1" applyAlignment="1">
      <alignment horizontal="right" wrapText="1" indent="1"/>
    </xf>
    <xf numFmtId="0" fontId="22" fillId="42" borderId="10" xfId="0" applyFont="1" applyFill="1" applyBorder="1" applyAlignment="1">
      <alignment horizontal="left" wrapText="1" indent="1"/>
    </xf>
    <xf numFmtId="0" fontId="22" fillId="42" borderId="10" xfId="0" applyFont="1" applyFill="1" applyBorder="1" applyAlignment="1">
      <alignment horizontal="right" wrapText="1" indent="1"/>
    </xf>
    <xf numFmtId="4" fontId="22" fillId="42" borderId="10" xfId="0" applyNumberFormat="1" applyFont="1" applyFill="1" applyBorder="1" applyAlignment="1">
      <alignment horizontal="right" wrapText="1" indent="1"/>
    </xf>
    <xf numFmtId="0" fontId="20" fillId="33" borderId="10" xfId="0" applyFont="1" applyFill="1" applyBorder="1" applyAlignment="1">
      <alignment horizontal="right" wrapText="1" indent="1"/>
    </xf>
    <xf numFmtId="0" fontId="0" fillId="0" borderId="0" xfId="0"/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0" fontId="20" fillId="34" borderId="10" xfId="0" applyFont="1" applyFill="1" applyBorder="1" applyAlignment="1">
      <alignment horizontal="left" wrapText="1" indent="1"/>
    </xf>
    <xf numFmtId="4" fontId="20" fillId="34" borderId="10" xfId="0" applyNumberFormat="1" applyFont="1" applyFill="1" applyBorder="1" applyAlignment="1">
      <alignment horizontal="right" wrapText="1" indent="1"/>
    </xf>
    <xf numFmtId="0" fontId="20" fillId="35" borderId="10" xfId="0" applyFont="1" applyFill="1" applyBorder="1" applyAlignment="1">
      <alignment horizontal="left" wrapText="1" indent="1"/>
    </xf>
    <xf numFmtId="4" fontId="20" fillId="35" borderId="10" xfId="0" applyNumberFormat="1" applyFont="1" applyFill="1" applyBorder="1" applyAlignment="1">
      <alignment horizontal="right" wrapText="1" indent="1"/>
    </xf>
    <xf numFmtId="0" fontId="21" fillId="37" borderId="10" xfId="0" applyFont="1" applyFill="1" applyBorder="1" applyAlignment="1">
      <alignment horizontal="left" wrapText="1" indent="1"/>
    </xf>
    <xf numFmtId="0" fontId="21" fillId="37" borderId="10" xfId="0" applyFont="1" applyFill="1" applyBorder="1" applyAlignment="1">
      <alignment horizontal="right" wrapText="1" indent="1"/>
    </xf>
    <xf numFmtId="4" fontId="21" fillId="37" borderId="10" xfId="0" applyNumberFormat="1" applyFont="1" applyFill="1" applyBorder="1" applyAlignment="1">
      <alignment horizontal="right" wrapText="1" indent="1"/>
    </xf>
    <xf numFmtId="0" fontId="22" fillId="42" borderId="10" xfId="0" applyFont="1" applyFill="1" applyBorder="1" applyAlignment="1">
      <alignment horizontal="left" wrapText="1" indent="1"/>
    </xf>
    <xf numFmtId="0" fontId="22" fillId="42" borderId="10" xfId="0" applyFont="1" applyFill="1" applyBorder="1" applyAlignment="1">
      <alignment horizontal="right" wrapText="1" indent="1"/>
    </xf>
    <xf numFmtId="4" fontId="22" fillId="42" borderId="10" xfId="0" applyNumberFormat="1" applyFont="1" applyFill="1" applyBorder="1" applyAlignment="1">
      <alignment horizontal="right" wrapText="1" indent="1"/>
    </xf>
    <xf numFmtId="0" fontId="20" fillId="33" borderId="10" xfId="0" applyFont="1" applyFill="1" applyBorder="1" applyAlignment="1">
      <alignment horizontal="right" wrapText="1" indent="1"/>
    </xf>
    <xf numFmtId="4" fontId="0" fillId="0" borderId="11" xfId="0" applyNumberFormat="1" applyFill="1" applyBorder="1" applyAlignment="1"/>
    <xf numFmtId="2" fontId="22" fillId="42" borderId="10" xfId="0" applyNumberFormat="1" applyFont="1" applyFill="1" applyBorder="1" applyAlignment="1">
      <alignment horizontal="right" wrapText="1" indent="1"/>
    </xf>
    <xf numFmtId="4" fontId="0" fillId="0" borderId="11" xfId="0" applyNumberFormat="1" applyBorder="1"/>
    <xf numFmtId="0" fontId="28" fillId="0" borderId="11" xfId="0" applyFont="1" applyBorder="1" applyAlignment="1">
      <alignment horizontal="center" vertical="center" wrapText="1" indent="1"/>
    </xf>
    <xf numFmtId="0" fontId="20" fillId="33" borderId="0" xfId="0" applyFont="1" applyFill="1" applyBorder="1" applyAlignment="1">
      <alignment horizontal="left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44" borderId="15" xfId="0" applyNumberFormat="1" applyFont="1" applyFill="1" applyBorder="1" applyAlignment="1">
      <alignment horizontal="right" wrapText="1" indent="1"/>
    </xf>
    <xf numFmtId="4" fontId="0" fillId="0" borderId="0" xfId="0" applyNumberFormat="1"/>
    <xf numFmtId="0" fontId="0" fillId="0" borderId="11" xfId="0" quotePrefix="1" applyBorder="1"/>
    <xf numFmtId="0" fontId="0" fillId="0" borderId="0" xfId="0" applyBorder="1"/>
    <xf numFmtId="4" fontId="20" fillId="33" borderId="0" xfId="0" applyNumberFormat="1" applyFont="1" applyFill="1" applyBorder="1" applyAlignment="1">
      <alignment horizontal="right" wrapText="1" indent="1"/>
    </xf>
    <xf numFmtId="0" fontId="20" fillId="44" borderId="15" xfId="0" applyFont="1" applyFill="1" applyBorder="1" applyAlignment="1">
      <alignment horizontal="left" wrapText="1" indent="1"/>
    </xf>
    <xf numFmtId="0" fontId="0" fillId="0" borderId="0" xfId="0"/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0" fontId="20" fillId="45" borderId="11" xfId="0" applyFont="1" applyFill="1" applyBorder="1" applyAlignment="1">
      <alignment horizontal="left" wrapText="1" indent="1"/>
    </xf>
    <xf numFmtId="4" fontId="20" fillId="45" borderId="11" xfId="0" applyNumberFormat="1" applyFont="1" applyFill="1" applyBorder="1" applyAlignment="1">
      <alignment horizontal="right" wrapText="1" indent="1"/>
    </xf>
    <xf numFmtId="0" fontId="20" fillId="33" borderId="14" xfId="0" applyFont="1" applyFill="1" applyBorder="1" applyAlignment="1">
      <alignment horizontal="left" wrapText="1" indent="1"/>
    </xf>
    <xf numFmtId="4" fontId="20" fillId="33" borderId="14" xfId="0" applyNumberFormat="1" applyFont="1" applyFill="1" applyBorder="1" applyAlignment="1">
      <alignment horizontal="right" wrapText="1" indent="1"/>
    </xf>
    <xf numFmtId="0" fontId="20" fillId="33" borderId="14" xfId="0" applyFont="1" applyFill="1" applyBorder="1" applyAlignment="1">
      <alignment horizontal="right" wrapText="1" indent="1"/>
    </xf>
    <xf numFmtId="0" fontId="18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sqref="A1:F2"/>
    </sheetView>
  </sheetViews>
  <sheetFormatPr defaultRowHeight="15"/>
  <cols>
    <col min="1" max="1" width="55.140625" customWidth="1"/>
    <col min="2" max="2" width="17.85546875" customWidth="1"/>
    <col min="3" max="3" width="18" customWidth="1"/>
    <col min="4" max="4" width="18" style="131" customWidth="1"/>
    <col min="5" max="5" width="17.7109375" customWidth="1"/>
    <col min="6" max="6" width="18.5703125" customWidth="1"/>
  </cols>
  <sheetData>
    <row r="1" spans="1:6">
      <c r="A1" s="141" t="s">
        <v>226</v>
      </c>
      <c r="B1" s="142"/>
      <c r="C1" s="142"/>
      <c r="D1" s="142"/>
      <c r="E1" s="142"/>
      <c r="F1" s="142"/>
    </row>
    <row r="2" spans="1:6">
      <c r="A2" s="142"/>
      <c r="B2" s="142"/>
      <c r="C2" s="142"/>
      <c r="D2" s="142"/>
      <c r="E2" s="142"/>
      <c r="F2" s="142"/>
    </row>
    <row r="3" spans="1:6" ht="9" customHeight="1"/>
    <row r="4" spans="1:6">
      <c r="A4" s="143" t="s">
        <v>0</v>
      </c>
      <c r="B4" s="142"/>
      <c r="C4" s="142"/>
      <c r="D4" s="142"/>
      <c r="E4" s="142"/>
      <c r="F4" s="142"/>
    </row>
    <row r="5" spans="1:6">
      <c r="A5" s="142"/>
      <c r="B5" s="142"/>
      <c r="C5" s="142"/>
      <c r="D5" s="142"/>
      <c r="E5" s="142"/>
      <c r="F5" s="142"/>
    </row>
    <row r="6" spans="1:6" ht="11.25" customHeight="1"/>
    <row r="7" spans="1:6">
      <c r="A7" s="142" t="s">
        <v>1</v>
      </c>
      <c r="B7" s="142"/>
      <c r="C7" s="142"/>
      <c r="D7" s="142"/>
      <c r="E7" s="142"/>
      <c r="F7" s="142"/>
    </row>
    <row r="8" spans="1:6" ht="7.5" customHeight="1"/>
    <row r="9" spans="1:6">
      <c r="A9" s="141" t="s">
        <v>8</v>
      </c>
      <c r="B9" s="142"/>
      <c r="C9" s="142"/>
      <c r="D9" s="142"/>
      <c r="E9" s="142"/>
      <c r="F9" s="142"/>
    </row>
    <row r="10" spans="1:6" ht="8.25" customHeight="1"/>
    <row r="11" spans="1:6" ht="15" customHeight="1">
      <c r="A11" s="122" t="s">
        <v>208</v>
      </c>
      <c r="B11" s="122" t="s">
        <v>216</v>
      </c>
      <c r="C11" s="122" t="s">
        <v>215</v>
      </c>
      <c r="D11" s="122" t="s">
        <v>213</v>
      </c>
      <c r="E11" s="122" t="s">
        <v>214</v>
      </c>
    </row>
    <row r="12" spans="1:6" ht="15" customHeight="1">
      <c r="A12" s="124" t="s">
        <v>209</v>
      </c>
      <c r="B12" s="34">
        <v>1259919</v>
      </c>
      <c r="C12" s="34">
        <v>1416916.46</v>
      </c>
      <c r="D12" s="34">
        <f>SUM(E12-C12)</f>
        <v>85992.060000000056</v>
      </c>
      <c r="E12" s="34">
        <v>1502908.52</v>
      </c>
    </row>
    <row r="13" spans="1:6" ht="15" customHeight="1">
      <c r="A13" s="136" t="s">
        <v>210</v>
      </c>
      <c r="B13" s="138">
        <v>100</v>
      </c>
      <c r="C13" s="138">
        <v>93.26</v>
      </c>
      <c r="D13" s="137">
        <f t="shared" ref="D13:D17" si="0">SUM(E13-C13)</f>
        <v>3000</v>
      </c>
      <c r="E13" s="138">
        <v>3093.26</v>
      </c>
    </row>
    <row r="14" spans="1:6" ht="15" customHeight="1">
      <c r="A14" s="76" t="s">
        <v>211</v>
      </c>
      <c r="B14" s="86">
        <v>1260019</v>
      </c>
      <c r="C14" s="86">
        <v>1417009.72</v>
      </c>
      <c r="D14" s="86">
        <f t="shared" si="0"/>
        <v>88992.060000000056</v>
      </c>
      <c r="E14" s="86">
        <f>SUM(E12:E13)</f>
        <v>1506001.78</v>
      </c>
    </row>
    <row r="15" spans="1:6" ht="15" customHeight="1">
      <c r="A15" s="132" t="s">
        <v>28</v>
      </c>
      <c r="B15" s="133">
        <v>1286099</v>
      </c>
      <c r="C15" s="133">
        <v>1452126.49</v>
      </c>
      <c r="D15" s="133">
        <f t="shared" si="0"/>
        <v>85092.060000000056</v>
      </c>
      <c r="E15" s="133">
        <f>SUM(E17-E16)</f>
        <v>1537218.55</v>
      </c>
    </row>
    <row r="16" spans="1:6" ht="15" customHeight="1">
      <c r="A16" s="132" t="s">
        <v>97</v>
      </c>
      <c r="B16" s="133">
        <v>56572</v>
      </c>
      <c r="C16" s="133">
        <v>57666.68</v>
      </c>
      <c r="D16" s="133">
        <f t="shared" si="0"/>
        <v>3900</v>
      </c>
      <c r="E16" s="133">
        <v>61566.68</v>
      </c>
    </row>
    <row r="17" spans="1:6" ht="15" customHeight="1">
      <c r="A17" s="130" t="s">
        <v>212</v>
      </c>
      <c r="B17" s="125">
        <v>1342671</v>
      </c>
      <c r="C17" s="125">
        <v>1509793.17</v>
      </c>
      <c r="D17" s="125">
        <f t="shared" si="0"/>
        <v>88992.060000000056</v>
      </c>
      <c r="E17" s="125">
        <v>1598785.23</v>
      </c>
    </row>
    <row r="18" spans="1:6" s="131" customFormat="1" ht="15" customHeight="1">
      <c r="A18" s="134" t="s">
        <v>222</v>
      </c>
      <c r="B18" s="135">
        <v>-82652</v>
      </c>
      <c r="C18" s="135">
        <v>-92783.45</v>
      </c>
      <c r="D18" s="135"/>
      <c r="E18" s="135">
        <f>SUM(E14-E17)</f>
        <v>-92783.449999999953</v>
      </c>
    </row>
    <row r="19" spans="1:6" s="131" customFormat="1" ht="15" customHeight="1">
      <c r="A19" s="123"/>
      <c r="B19" s="129"/>
      <c r="C19" s="129"/>
      <c r="D19" s="129"/>
      <c r="E19" s="129"/>
    </row>
    <row r="20" spans="1:6" ht="15" customHeight="1">
      <c r="A20" s="142" t="s">
        <v>9</v>
      </c>
      <c r="B20" s="142"/>
      <c r="C20" s="142"/>
      <c r="D20" s="142"/>
      <c r="E20" s="142"/>
      <c r="F20" s="142"/>
    </row>
    <row r="21" spans="1:6" s="131" customFormat="1" ht="15" customHeight="1">
      <c r="A21" s="4"/>
      <c r="B21" s="4"/>
      <c r="C21" s="4"/>
      <c r="D21" s="4"/>
      <c r="E21" s="4"/>
      <c r="F21" s="4"/>
    </row>
    <row r="22" spans="1:6" ht="15" customHeight="1">
      <c r="A22" s="83"/>
      <c r="B22" s="122" t="s">
        <v>216</v>
      </c>
      <c r="C22" s="122" t="s">
        <v>215</v>
      </c>
      <c r="D22" s="122" t="s">
        <v>213</v>
      </c>
      <c r="E22" s="122" t="s">
        <v>214</v>
      </c>
    </row>
    <row r="23" spans="1:6" ht="15" customHeight="1">
      <c r="A23" s="83" t="s">
        <v>217</v>
      </c>
      <c r="B23" s="83">
        <v>0</v>
      </c>
      <c r="C23" s="83">
        <v>0</v>
      </c>
      <c r="D23" s="83">
        <v>0</v>
      </c>
      <c r="E23" s="83">
        <v>0</v>
      </c>
    </row>
    <row r="24" spans="1:6" ht="15" customHeight="1">
      <c r="A24" s="83" t="s">
        <v>218</v>
      </c>
      <c r="B24" s="83">
        <v>0</v>
      </c>
      <c r="C24" s="83">
        <v>0</v>
      </c>
      <c r="D24" s="83">
        <v>0</v>
      </c>
      <c r="E24" s="83">
        <v>0</v>
      </c>
    </row>
    <row r="25" spans="1:6" ht="15" customHeight="1">
      <c r="A25" s="127" t="s">
        <v>219</v>
      </c>
      <c r="B25" s="83">
        <v>0</v>
      </c>
      <c r="C25" s="83">
        <v>0</v>
      </c>
      <c r="D25" s="83">
        <v>0</v>
      </c>
      <c r="E25" s="83">
        <v>0</v>
      </c>
    </row>
    <row r="26" spans="1:6" ht="15" customHeight="1"/>
    <row r="27" spans="1:6" ht="15" customHeight="1">
      <c r="A27" s="142" t="s">
        <v>10</v>
      </c>
      <c r="B27" s="142"/>
      <c r="C27" s="142"/>
      <c r="D27" s="142"/>
      <c r="E27" s="142"/>
      <c r="F27" s="142"/>
    </row>
    <row r="28" spans="1:6" ht="15" customHeight="1"/>
    <row r="29" spans="1:6" ht="15" customHeight="1">
      <c r="A29" s="83" t="s">
        <v>220</v>
      </c>
      <c r="B29" s="133">
        <v>120586</v>
      </c>
      <c r="C29" s="133">
        <v>130717.75999999999</v>
      </c>
      <c r="D29" s="133"/>
      <c r="E29" s="133">
        <v>130717.75999999999</v>
      </c>
    </row>
    <row r="30" spans="1:6" ht="15" customHeight="1">
      <c r="A30" s="89" t="s">
        <v>223</v>
      </c>
      <c r="B30" s="133">
        <v>82652</v>
      </c>
      <c r="C30" s="133">
        <v>92783.45</v>
      </c>
      <c r="D30" s="133"/>
      <c r="E30" s="133">
        <v>92783.45</v>
      </c>
    </row>
    <row r="31" spans="1:6" ht="15" customHeight="1">
      <c r="A31" s="128"/>
      <c r="B31" s="128"/>
      <c r="C31" s="128"/>
      <c r="D31" s="128"/>
      <c r="E31" s="128"/>
    </row>
    <row r="32" spans="1:6" ht="15" customHeight="1">
      <c r="A32" s="83" t="s">
        <v>221</v>
      </c>
      <c r="B32" s="83"/>
      <c r="C32" s="83"/>
      <c r="D32" s="83"/>
      <c r="E32" s="83"/>
    </row>
    <row r="34" spans="1:11" ht="26.25" customHeight="1">
      <c r="A34" s="139" t="s">
        <v>224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>
      <c r="A35" s="3"/>
      <c r="B35" s="3"/>
      <c r="C35" s="3"/>
      <c r="E35" s="3"/>
      <c r="F35" s="3"/>
      <c r="G35" s="3"/>
      <c r="H35" s="3"/>
      <c r="I35" s="3"/>
      <c r="J35" s="3"/>
      <c r="K35" s="3"/>
    </row>
    <row r="36" spans="1:11">
      <c r="A36" s="131" t="s">
        <v>227</v>
      </c>
      <c r="B36" s="3" t="s">
        <v>11</v>
      </c>
      <c r="C36" s="131"/>
      <c r="D36" s="131" t="s">
        <v>12</v>
      </c>
      <c r="E36" s="131"/>
      <c r="H36" s="3"/>
      <c r="I36" s="3"/>
      <c r="J36" s="3"/>
      <c r="K36" s="3"/>
    </row>
    <row r="37" spans="1:11">
      <c r="A37" s="131" t="s">
        <v>228</v>
      </c>
      <c r="B37" s="3" t="s">
        <v>13</v>
      </c>
      <c r="C37" s="75" t="s">
        <v>14</v>
      </c>
      <c r="D37" s="131" t="s">
        <v>15</v>
      </c>
      <c r="E37" s="131"/>
      <c r="H37" s="3"/>
      <c r="I37" s="3"/>
      <c r="J37" s="3"/>
      <c r="K37" s="3"/>
    </row>
    <row r="38" spans="1:11">
      <c r="A38" s="3" t="s">
        <v>16</v>
      </c>
      <c r="B38" s="3"/>
      <c r="C38" s="131"/>
      <c r="E38" s="131"/>
      <c r="H38" s="3"/>
      <c r="I38" s="3"/>
      <c r="J38" s="3"/>
      <c r="K38" s="3"/>
    </row>
    <row r="39" spans="1:11">
      <c r="A39" s="3"/>
      <c r="B39" s="3" t="s">
        <v>17</v>
      </c>
      <c r="C39" s="131"/>
      <c r="D39" s="131" t="s">
        <v>18</v>
      </c>
      <c r="E39" s="131"/>
      <c r="H39" s="3"/>
      <c r="I39" s="3"/>
      <c r="J39" s="3"/>
      <c r="K39" s="3"/>
    </row>
  </sheetData>
  <mergeCells count="7">
    <mergeCell ref="A34:K34"/>
    <mergeCell ref="A1:F2"/>
    <mergeCell ref="A4:F5"/>
    <mergeCell ref="A7:F7"/>
    <mergeCell ref="A9:F9"/>
    <mergeCell ref="A20:F20"/>
    <mergeCell ref="A27:F27"/>
  </mergeCells>
  <pageMargins left="0.51181102362204722" right="0.5118110236220472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5"/>
  <sheetViews>
    <sheetView topLeftCell="A10" workbookViewId="0">
      <selection activeCell="F45" sqref="F45"/>
    </sheetView>
  </sheetViews>
  <sheetFormatPr defaultRowHeight="15"/>
  <cols>
    <col min="1" max="1" width="39.5703125" customWidth="1"/>
    <col min="2" max="2" width="16" customWidth="1"/>
    <col min="3" max="3" width="17.42578125" customWidth="1"/>
    <col min="4" max="4" width="13.28515625" style="91" customWidth="1"/>
    <col min="5" max="5" width="15.140625" customWidth="1"/>
    <col min="6" max="6" width="18.7109375" customWidth="1"/>
    <col min="8" max="8" width="11.7109375" bestFit="1" customWidth="1"/>
    <col min="10" max="10" width="11.7109375" bestFit="1" customWidth="1"/>
  </cols>
  <sheetData>
    <row r="2" spans="1:6">
      <c r="A2" s="1" t="s">
        <v>2</v>
      </c>
    </row>
    <row r="3" spans="1:6">
      <c r="A3" s="3" t="s">
        <v>19</v>
      </c>
    </row>
    <row r="4" spans="1:6">
      <c r="A4" s="1" t="s">
        <v>4</v>
      </c>
    </row>
    <row r="5" spans="1:6" s="131" customFormat="1"/>
    <row r="6" spans="1:6" ht="45">
      <c r="B6" s="40" t="s">
        <v>194</v>
      </c>
      <c r="C6" s="40" t="s">
        <v>193</v>
      </c>
      <c r="D6" s="40" t="s">
        <v>80</v>
      </c>
      <c r="E6" s="40" t="s">
        <v>175</v>
      </c>
      <c r="F6" s="40" t="s">
        <v>225</v>
      </c>
    </row>
    <row r="7" spans="1:6">
      <c r="A7" s="79" t="s">
        <v>176</v>
      </c>
      <c r="B7" s="77">
        <v>1260019</v>
      </c>
      <c r="C7" s="77">
        <v>1417009.72</v>
      </c>
      <c r="D7" s="77">
        <f>SUM(E7-C7)</f>
        <v>88992.060000000056</v>
      </c>
      <c r="E7" s="77">
        <v>1506001.78</v>
      </c>
      <c r="F7" s="77">
        <f>SUM(E7/C7*100)</f>
        <v>106.28027166955496</v>
      </c>
    </row>
    <row r="8" spans="1:6">
      <c r="A8" s="94" t="s">
        <v>21</v>
      </c>
      <c r="B8" s="95">
        <v>1260019</v>
      </c>
      <c r="C8" s="95">
        <v>1417009.72</v>
      </c>
      <c r="D8" s="95">
        <f t="shared" ref="D8:D41" si="0">SUM(E8-C8)</f>
        <v>88992.060000000056</v>
      </c>
      <c r="E8" s="95">
        <v>1506001.78</v>
      </c>
      <c r="F8" s="109">
        <f t="shared" ref="F8:F41" si="1">SUM(E8/C8*100)</f>
        <v>106.28027166955496</v>
      </c>
    </row>
    <row r="9" spans="1:6">
      <c r="A9" s="96" t="s">
        <v>22</v>
      </c>
      <c r="B9" s="97">
        <v>1260019</v>
      </c>
      <c r="C9" s="97">
        <v>1417009.72</v>
      </c>
      <c r="D9" s="97">
        <f t="shared" si="0"/>
        <v>88992.060000000056</v>
      </c>
      <c r="E9" s="97">
        <f>SUM(E11+E13+E15+E20+E23+E26+E29+E31+E36+E40)</f>
        <v>1506001.78</v>
      </c>
      <c r="F9" s="111">
        <f t="shared" si="1"/>
        <v>106.28027166955496</v>
      </c>
    </row>
    <row r="10" spans="1:6" ht="26.25">
      <c r="A10" s="92" t="s">
        <v>23</v>
      </c>
      <c r="B10" s="93">
        <f>SUM(B11+B13+B15+B20+B23+B26+B29+B31+B36+B40)</f>
        <v>1260019</v>
      </c>
      <c r="C10" s="93">
        <f>SUM(C11+C13+C15+C20+C23+C26+C29+C31+C36+C40)</f>
        <v>1417009.72</v>
      </c>
      <c r="D10" s="93">
        <f t="shared" si="0"/>
        <v>88992.060000000056</v>
      </c>
      <c r="E10" s="93">
        <f>SUM(E11+E13+E15+E20+E23+E26+E29+E32+E36+E40)</f>
        <v>1506001.78</v>
      </c>
      <c r="F10" s="133">
        <f t="shared" si="1"/>
        <v>106.28027166955496</v>
      </c>
    </row>
    <row r="11" spans="1:6">
      <c r="A11" s="98" t="s">
        <v>69</v>
      </c>
      <c r="B11" s="100">
        <v>3366</v>
      </c>
      <c r="C11" s="100">
        <v>15366</v>
      </c>
      <c r="D11" s="100">
        <f t="shared" si="0"/>
        <v>671.05999999999949</v>
      </c>
      <c r="E11" s="100">
        <v>16037.06</v>
      </c>
      <c r="F11" s="114">
        <f t="shared" si="1"/>
        <v>104.36717428087987</v>
      </c>
    </row>
    <row r="12" spans="1:6" ht="26.25">
      <c r="A12" s="101" t="s">
        <v>177</v>
      </c>
      <c r="B12" s="103">
        <v>3366</v>
      </c>
      <c r="C12" s="103">
        <v>15366</v>
      </c>
      <c r="D12" s="103">
        <f t="shared" si="0"/>
        <v>671.05999999999949</v>
      </c>
      <c r="E12" s="103">
        <v>16037.06</v>
      </c>
      <c r="F12" s="117">
        <f t="shared" si="1"/>
        <v>104.36717428087987</v>
      </c>
    </row>
    <row r="13" spans="1:6">
      <c r="A13" s="98" t="s">
        <v>86</v>
      </c>
      <c r="B13" s="100">
        <v>1400</v>
      </c>
      <c r="C13" s="100">
        <v>6323.03</v>
      </c>
      <c r="D13" s="100">
        <f t="shared" si="0"/>
        <v>2000.0000000000009</v>
      </c>
      <c r="E13" s="100">
        <v>8323.0300000000007</v>
      </c>
      <c r="F13" s="114">
        <f t="shared" si="1"/>
        <v>131.6304050431518</v>
      </c>
    </row>
    <row r="14" spans="1:6" ht="39">
      <c r="A14" s="101" t="s">
        <v>178</v>
      </c>
      <c r="B14" s="103">
        <v>1400</v>
      </c>
      <c r="C14" s="103">
        <v>6323.03</v>
      </c>
      <c r="D14" s="103">
        <f t="shared" si="0"/>
        <v>2000.0000000000009</v>
      </c>
      <c r="E14" s="103">
        <v>8323.0300000000007</v>
      </c>
      <c r="F14" s="117">
        <f t="shared" si="1"/>
        <v>131.6304050431518</v>
      </c>
    </row>
    <row r="15" spans="1:6">
      <c r="A15" s="98" t="s">
        <v>27</v>
      </c>
      <c r="B15" s="100">
        <v>130100</v>
      </c>
      <c r="C15" s="100">
        <v>129980</v>
      </c>
      <c r="D15" s="100">
        <f t="shared" si="0"/>
        <v>-2000</v>
      </c>
      <c r="E15" s="100">
        <v>127980</v>
      </c>
      <c r="F15" s="114">
        <f t="shared" si="1"/>
        <v>98.461301738729034</v>
      </c>
    </row>
    <row r="16" spans="1:6" ht="26.25">
      <c r="A16" s="101" t="s">
        <v>177</v>
      </c>
      <c r="B16" s="103">
        <v>130100</v>
      </c>
      <c r="C16" s="103">
        <v>129980</v>
      </c>
      <c r="D16" s="103">
        <f t="shared" si="0"/>
        <v>-2000</v>
      </c>
      <c r="E16" s="103">
        <v>127980</v>
      </c>
      <c r="F16" s="117">
        <f t="shared" si="1"/>
        <v>98.461301738729034</v>
      </c>
    </row>
    <row r="17" spans="1:6">
      <c r="A17" s="92" t="s">
        <v>179</v>
      </c>
      <c r="B17" s="104">
        <v>3</v>
      </c>
      <c r="C17" s="104">
        <v>50</v>
      </c>
      <c r="D17" s="104">
        <f t="shared" si="0"/>
        <v>0</v>
      </c>
      <c r="E17" s="104">
        <v>50</v>
      </c>
      <c r="F17" s="118">
        <f t="shared" si="1"/>
        <v>100</v>
      </c>
    </row>
    <row r="18" spans="1:6">
      <c r="A18" s="92" t="s">
        <v>180</v>
      </c>
      <c r="B18" s="104">
        <v>3</v>
      </c>
      <c r="C18" s="104">
        <v>50</v>
      </c>
      <c r="D18" s="104">
        <f t="shared" si="0"/>
        <v>0</v>
      </c>
      <c r="E18" s="104">
        <v>50</v>
      </c>
      <c r="F18" s="118">
        <f t="shared" si="1"/>
        <v>100</v>
      </c>
    </row>
    <row r="19" spans="1:6">
      <c r="A19" s="92" t="s">
        <v>181</v>
      </c>
      <c r="B19" s="104">
        <v>3</v>
      </c>
      <c r="C19" s="104">
        <v>50</v>
      </c>
      <c r="D19" s="104">
        <f t="shared" si="0"/>
        <v>0</v>
      </c>
      <c r="E19" s="104">
        <v>50</v>
      </c>
      <c r="F19" s="118">
        <f t="shared" si="1"/>
        <v>100</v>
      </c>
    </row>
    <row r="20" spans="1:6">
      <c r="A20" s="98" t="s">
        <v>146</v>
      </c>
      <c r="B20" s="99">
        <v>3</v>
      </c>
      <c r="C20" s="99">
        <v>50</v>
      </c>
      <c r="D20" s="99">
        <f t="shared" si="0"/>
        <v>0</v>
      </c>
      <c r="E20" s="99">
        <v>50</v>
      </c>
      <c r="F20" s="113">
        <f t="shared" si="1"/>
        <v>100</v>
      </c>
    </row>
    <row r="21" spans="1:6">
      <c r="A21" s="101" t="s">
        <v>182</v>
      </c>
      <c r="B21" s="102">
        <v>3</v>
      </c>
      <c r="C21" s="102">
        <v>50</v>
      </c>
      <c r="D21" s="102">
        <f t="shared" si="0"/>
        <v>0</v>
      </c>
      <c r="E21" s="102">
        <v>50</v>
      </c>
      <c r="F21" s="116">
        <f t="shared" si="1"/>
        <v>100</v>
      </c>
    </row>
    <row r="22" spans="1:6">
      <c r="A22" s="92" t="s">
        <v>183</v>
      </c>
      <c r="B22" s="93">
        <v>6000</v>
      </c>
      <c r="C22" s="93">
        <v>6401.55</v>
      </c>
      <c r="D22" s="93">
        <f t="shared" si="0"/>
        <v>1550</v>
      </c>
      <c r="E22" s="93">
        <v>7951.55</v>
      </c>
      <c r="F22" s="133">
        <f t="shared" si="1"/>
        <v>124.212885941686</v>
      </c>
    </row>
    <row r="23" spans="1:6" ht="26.25">
      <c r="A23" s="98" t="s">
        <v>118</v>
      </c>
      <c r="B23" s="100">
        <v>6000</v>
      </c>
      <c r="C23" s="100">
        <v>6401.55</v>
      </c>
      <c r="D23" s="100">
        <f t="shared" si="0"/>
        <v>1550</v>
      </c>
      <c r="E23" s="100">
        <v>7951.55</v>
      </c>
      <c r="F23" s="114">
        <f t="shared" si="1"/>
        <v>124.212885941686</v>
      </c>
    </row>
    <row r="24" spans="1:6" ht="39">
      <c r="A24" s="101" t="s">
        <v>184</v>
      </c>
      <c r="B24" s="103">
        <v>6000</v>
      </c>
      <c r="C24" s="103">
        <v>6401.55</v>
      </c>
      <c r="D24" s="103">
        <f t="shared" si="0"/>
        <v>0</v>
      </c>
      <c r="E24" s="103">
        <v>6401.55</v>
      </c>
      <c r="F24" s="117">
        <f t="shared" si="1"/>
        <v>100</v>
      </c>
    </row>
    <row r="25" spans="1:6">
      <c r="A25" s="92" t="s">
        <v>185</v>
      </c>
      <c r="B25" s="93">
        <f>SUM(B26+B29+B31)</f>
        <v>1109050</v>
      </c>
      <c r="C25" s="93">
        <f>SUM(C26+C29+C31)</f>
        <v>1248510.53</v>
      </c>
      <c r="D25" s="93">
        <f t="shared" si="0"/>
        <v>83771</v>
      </c>
      <c r="E25" s="93">
        <f>SUM(E26+E29+E31)</f>
        <v>1332281.53</v>
      </c>
      <c r="F25" s="133">
        <f t="shared" si="1"/>
        <v>106.70967508780242</v>
      </c>
    </row>
    <row r="26" spans="1:6" ht="26.25">
      <c r="A26" s="98" t="s">
        <v>124</v>
      </c>
      <c r="B26" s="100">
        <v>12550</v>
      </c>
      <c r="C26" s="100">
        <v>13510.53</v>
      </c>
      <c r="D26" s="100">
        <f t="shared" si="0"/>
        <v>347</v>
      </c>
      <c r="E26" s="100">
        <v>13857.53</v>
      </c>
      <c r="F26" s="114">
        <f t="shared" si="1"/>
        <v>102.568367044076</v>
      </c>
    </row>
    <row r="27" spans="1:6" ht="26.25">
      <c r="A27" s="101" t="s">
        <v>186</v>
      </c>
      <c r="B27" s="103">
        <v>12550</v>
      </c>
      <c r="C27" s="103">
        <v>13510.53</v>
      </c>
      <c r="D27" s="103">
        <f t="shared" si="0"/>
        <v>347</v>
      </c>
      <c r="E27" s="103">
        <v>13857.53</v>
      </c>
      <c r="F27" s="117">
        <f t="shared" si="1"/>
        <v>102.568367044076</v>
      </c>
    </row>
    <row r="28" spans="1:6">
      <c r="A28" s="92" t="s">
        <v>187</v>
      </c>
      <c r="B28" s="93">
        <v>1080000</v>
      </c>
      <c r="C28" s="93">
        <v>1215000</v>
      </c>
      <c r="D28" s="93">
        <f t="shared" si="0"/>
        <v>29000</v>
      </c>
      <c r="E28" s="93">
        <v>1244000</v>
      </c>
      <c r="F28" s="133">
        <f t="shared" si="1"/>
        <v>102.38683127572017</v>
      </c>
    </row>
    <row r="29" spans="1:6" ht="26.25">
      <c r="A29" s="98" t="s">
        <v>150</v>
      </c>
      <c r="B29" s="100">
        <v>1080000</v>
      </c>
      <c r="C29" s="100">
        <v>1215000</v>
      </c>
      <c r="D29" s="100">
        <f t="shared" si="0"/>
        <v>29000</v>
      </c>
      <c r="E29" s="100">
        <v>1244000</v>
      </c>
      <c r="F29" s="114">
        <f t="shared" si="1"/>
        <v>102.38683127572017</v>
      </c>
    </row>
    <row r="30" spans="1:6" ht="26.25">
      <c r="A30" s="101" t="s">
        <v>186</v>
      </c>
      <c r="B30" s="103">
        <v>1080000</v>
      </c>
      <c r="C30" s="103">
        <v>1215000</v>
      </c>
      <c r="D30" s="103">
        <f t="shared" si="0"/>
        <v>0</v>
      </c>
      <c r="E30" s="103">
        <v>1215000</v>
      </c>
      <c r="F30" s="117">
        <f t="shared" si="1"/>
        <v>100</v>
      </c>
    </row>
    <row r="31" spans="1:6">
      <c r="A31" s="98" t="s">
        <v>138</v>
      </c>
      <c r="B31" s="100">
        <v>16500</v>
      </c>
      <c r="C31" s="100">
        <v>20000</v>
      </c>
      <c r="D31" s="100">
        <v>54424</v>
      </c>
      <c r="E31" s="100">
        <v>74424</v>
      </c>
      <c r="F31" s="114">
        <f t="shared" si="1"/>
        <v>372.12</v>
      </c>
    </row>
    <row r="32" spans="1:6">
      <c r="A32" s="98" t="s">
        <v>139</v>
      </c>
      <c r="B32" s="100">
        <v>16500</v>
      </c>
      <c r="C32" s="100">
        <v>20000</v>
      </c>
      <c r="D32" s="100">
        <v>54424</v>
      </c>
      <c r="E32" s="100">
        <v>74424</v>
      </c>
      <c r="F32" s="114">
        <f t="shared" si="1"/>
        <v>372.12</v>
      </c>
    </row>
    <row r="33" spans="1:6" ht="26.25">
      <c r="A33" s="101" t="s">
        <v>186</v>
      </c>
      <c r="B33" s="103">
        <v>16500</v>
      </c>
      <c r="C33" s="103">
        <v>20000</v>
      </c>
      <c r="D33" s="103">
        <f t="shared" si="0"/>
        <v>54424</v>
      </c>
      <c r="E33" s="103">
        <v>74424</v>
      </c>
      <c r="F33" s="117">
        <f t="shared" si="1"/>
        <v>372.12</v>
      </c>
    </row>
    <row r="34" spans="1:6">
      <c r="A34" s="92" t="s">
        <v>188</v>
      </c>
      <c r="B34" s="93">
        <v>10000</v>
      </c>
      <c r="C34" s="93">
        <v>10285.35</v>
      </c>
      <c r="D34" s="93">
        <f t="shared" si="0"/>
        <v>0</v>
      </c>
      <c r="E34" s="93">
        <v>10285.35</v>
      </c>
      <c r="F34" s="133">
        <f t="shared" si="1"/>
        <v>100</v>
      </c>
    </row>
    <row r="35" spans="1:6">
      <c r="A35" s="92" t="s">
        <v>189</v>
      </c>
      <c r="B35" s="93">
        <v>10000</v>
      </c>
      <c r="C35" s="93">
        <v>10285.35</v>
      </c>
      <c r="D35" s="93">
        <f t="shared" si="0"/>
        <v>0</v>
      </c>
      <c r="E35" s="93">
        <v>10285.35</v>
      </c>
      <c r="F35" s="133">
        <f t="shared" si="1"/>
        <v>100</v>
      </c>
    </row>
    <row r="36" spans="1:6">
      <c r="A36" s="98" t="s">
        <v>109</v>
      </c>
      <c r="B36" s="100">
        <v>10000</v>
      </c>
      <c r="C36" s="100">
        <v>10285.35</v>
      </c>
      <c r="D36" s="100">
        <f t="shared" si="0"/>
        <v>0</v>
      </c>
      <c r="E36" s="100">
        <v>10285.35</v>
      </c>
      <c r="F36" s="114">
        <f t="shared" si="1"/>
        <v>100</v>
      </c>
    </row>
    <row r="37" spans="1:6" ht="39">
      <c r="A37" s="101" t="s">
        <v>178</v>
      </c>
      <c r="B37" s="103">
        <v>1000</v>
      </c>
      <c r="C37" s="103">
        <v>10285.35</v>
      </c>
      <c r="D37" s="103">
        <f t="shared" si="0"/>
        <v>0</v>
      </c>
      <c r="E37" s="103">
        <v>10285.35</v>
      </c>
      <c r="F37" s="117">
        <f t="shared" si="1"/>
        <v>100</v>
      </c>
    </row>
    <row r="38" spans="1:6">
      <c r="A38" s="92" t="s">
        <v>190</v>
      </c>
      <c r="B38" s="93">
        <v>100</v>
      </c>
      <c r="C38" s="93">
        <v>93.26</v>
      </c>
      <c r="D38" s="93">
        <f t="shared" si="0"/>
        <v>3000</v>
      </c>
      <c r="E38" s="93">
        <v>3093.26</v>
      </c>
      <c r="F38" s="133">
        <f t="shared" si="1"/>
        <v>3316.8132103795842</v>
      </c>
    </row>
    <row r="39" spans="1:6">
      <c r="A39" s="92" t="s">
        <v>191</v>
      </c>
      <c r="B39" s="93">
        <v>100</v>
      </c>
      <c r="C39" s="93">
        <v>93.26</v>
      </c>
      <c r="D39" s="93">
        <f t="shared" si="0"/>
        <v>3000</v>
      </c>
      <c r="E39" s="93">
        <v>3093.26</v>
      </c>
      <c r="F39" s="133">
        <f t="shared" si="1"/>
        <v>3316.8132103795842</v>
      </c>
    </row>
    <row r="40" spans="1:6" ht="26.25">
      <c r="A40" s="98" t="s">
        <v>105</v>
      </c>
      <c r="B40" s="100">
        <v>100</v>
      </c>
      <c r="C40" s="100">
        <v>93.26</v>
      </c>
      <c r="D40" s="100">
        <f t="shared" si="0"/>
        <v>3000</v>
      </c>
      <c r="E40" s="100">
        <v>3093.26</v>
      </c>
      <c r="F40" s="114">
        <f t="shared" si="1"/>
        <v>3316.8132103795842</v>
      </c>
    </row>
    <row r="41" spans="1:6" ht="26.25">
      <c r="A41" s="101" t="s">
        <v>192</v>
      </c>
      <c r="B41" s="102">
        <v>100</v>
      </c>
      <c r="C41" s="102">
        <v>93.26</v>
      </c>
      <c r="D41" s="120">
        <f t="shared" si="0"/>
        <v>3000</v>
      </c>
      <c r="E41" s="102">
        <v>3093.26</v>
      </c>
      <c r="F41" s="120">
        <f t="shared" si="1"/>
        <v>3316.8132103795842</v>
      </c>
    </row>
    <row r="42" spans="1:6" s="78" customFormat="1" ht="32.25" customHeight="1">
      <c r="A42" s="90"/>
      <c r="B42" s="85"/>
      <c r="C42" s="85"/>
      <c r="D42" s="85"/>
      <c r="E42" s="85"/>
    </row>
    <row r="43" spans="1:6">
      <c r="A43" s="91" t="s">
        <v>195</v>
      </c>
    </row>
    <row r="44" spans="1:6" ht="39" customHeight="1"/>
    <row r="45" spans="1:6" ht="45">
      <c r="B45" s="40" t="s">
        <v>194</v>
      </c>
      <c r="C45" s="40" t="s">
        <v>193</v>
      </c>
      <c r="D45" s="40" t="s">
        <v>80</v>
      </c>
      <c r="E45" s="40" t="s">
        <v>175</v>
      </c>
      <c r="F45" s="40" t="s">
        <v>225</v>
      </c>
    </row>
    <row r="46" spans="1:6">
      <c r="A46" s="81" t="s">
        <v>20</v>
      </c>
      <c r="B46" s="87">
        <v>1342671</v>
      </c>
      <c r="C46" s="87">
        <v>1509793.17</v>
      </c>
      <c r="D46" s="87">
        <f>SUM(E46-C46)</f>
        <v>88992.060000000056</v>
      </c>
      <c r="E46" s="87">
        <v>1598785.23</v>
      </c>
      <c r="F46" s="87">
        <f>SUM(E46/C46*100)</f>
        <v>105.89432127315823</v>
      </c>
    </row>
    <row r="47" spans="1:6">
      <c r="A47" s="108" t="s">
        <v>21</v>
      </c>
      <c r="B47" s="109">
        <v>1342671</v>
      </c>
      <c r="C47" s="109">
        <v>1509793.17</v>
      </c>
      <c r="D47" s="109">
        <f t="shared" ref="D47:D97" si="2">SUM(E47-C47)</f>
        <v>88992.060000000056</v>
      </c>
      <c r="E47" s="109">
        <v>1598785.23</v>
      </c>
      <c r="F47" s="109">
        <f t="shared" ref="F47:F97" si="3">SUM(E47/C47*100)</f>
        <v>105.89432127315823</v>
      </c>
    </row>
    <row r="48" spans="1:6">
      <c r="A48" s="110" t="s">
        <v>22</v>
      </c>
      <c r="B48" s="111">
        <v>1342671</v>
      </c>
      <c r="C48" s="111">
        <v>1509793.17</v>
      </c>
      <c r="D48" s="111">
        <f t="shared" si="2"/>
        <v>88992.060000000056</v>
      </c>
      <c r="E48" s="111">
        <v>1598785.23</v>
      </c>
      <c r="F48" s="111">
        <f t="shared" si="3"/>
        <v>105.89432127315823</v>
      </c>
    </row>
    <row r="49" spans="1:10" ht="26.25">
      <c r="A49" s="106" t="s">
        <v>23</v>
      </c>
      <c r="B49" s="107">
        <v>1342671</v>
      </c>
      <c r="C49" s="107">
        <v>1509793.17</v>
      </c>
      <c r="D49" s="107">
        <f t="shared" si="2"/>
        <v>88992.059999999823</v>
      </c>
      <c r="E49" s="107">
        <f>SUM(E50+E53+E59+E66+E69+E73+E80+E84+E89+E95)</f>
        <v>1598785.2299999997</v>
      </c>
      <c r="F49" s="133">
        <f t="shared" si="3"/>
        <v>105.89432127315821</v>
      </c>
    </row>
    <row r="50" spans="1:10">
      <c r="A50" s="112" t="s">
        <v>69</v>
      </c>
      <c r="B50" s="114">
        <v>3366</v>
      </c>
      <c r="C50" s="114">
        <v>15366</v>
      </c>
      <c r="D50" s="114">
        <f t="shared" si="2"/>
        <v>671.05999999999949</v>
      </c>
      <c r="E50" s="114">
        <v>16037.06</v>
      </c>
      <c r="F50" s="114">
        <f t="shared" si="3"/>
        <v>104.36717428087987</v>
      </c>
    </row>
    <row r="51" spans="1:10">
      <c r="A51" s="115" t="s">
        <v>196</v>
      </c>
      <c r="B51" s="117">
        <v>1366</v>
      </c>
      <c r="C51" s="117">
        <v>13366</v>
      </c>
      <c r="D51" s="117">
        <f t="shared" si="2"/>
        <v>671.05999999999949</v>
      </c>
      <c r="E51" s="117">
        <v>14037.06</v>
      </c>
      <c r="F51" s="117">
        <f t="shared" si="3"/>
        <v>105.02064940894806</v>
      </c>
    </row>
    <row r="52" spans="1:10" ht="26.25">
      <c r="A52" s="115" t="s">
        <v>197</v>
      </c>
      <c r="B52" s="117">
        <v>2000</v>
      </c>
      <c r="C52" s="117">
        <v>2000</v>
      </c>
      <c r="D52" s="117">
        <f t="shared" si="2"/>
        <v>0</v>
      </c>
      <c r="E52" s="117">
        <v>2000</v>
      </c>
      <c r="F52" s="117">
        <f t="shared" si="3"/>
        <v>100</v>
      </c>
    </row>
    <row r="53" spans="1:10">
      <c r="A53" s="112" t="s">
        <v>86</v>
      </c>
      <c r="B53" s="114">
        <v>6700</v>
      </c>
      <c r="C53" s="114">
        <v>7000</v>
      </c>
      <c r="D53" s="114">
        <f t="shared" si="2"/>
        <v>2000</v>
      </c>
      <c r="E53" s="114">
        <f>SUM(E54:E58)</f>
        <v>9000</v>
      </c>
      <c r="F53" s="114">
        <f t="shared" si="3"/>
        <v>128.57142857142858</v>
      </c>
    </row>
    <row r="54" spans="1:10">
      <c r="A54" s="115" t="s">
        <v>198</v>
      </c>
      <c r="B54" s="116">
        <v>850</v>
      </c>
      <c r="C54" s="116">
        <v>850</v>
      </c>
      <c r="D54" s="116">
        <f t="shared" si="2"/>
        <v>0</v>
      </c>
      <c r="E54" s="116">
        <v>850</v>
      </c>
      <c r="F54" s="116">
        <f t="shared" si="3"/>
        <v>100</v>
      </c>
      <c r="H54" s="126"/>
      <c r="J54" s="126"/>
    </row>
    <row r="55" spans="1:10">
      <c r="A55" s="115" t="s">
        <v>196</v>
      </c>
      <c r="B55" s="117">
        <v>3600</v>
      </c>
      <c r="C55" s="117">
        <v>3800</v>
      </c>
      <c r="D55" s="117">
        <f t="shared" si="2"/>
        <v>300</v>
      </c>
      <c r="E55" s="117">
        <v>4100</v>
      </c>
      <c r="F55" s="117">
        <f t="shared" si="3"/>
        <v>107.89473684210526</v>
      </c>
    </row>
    <row r="56" spans="1:10">
      <c r="A56" s="115" t="s">
        <v>199</v>
      </c>
      <c r="B56" s="116">
        <v>50</v>
      </c>
      <c r="C56" s="116">
        <v>50</v>
      </c>
      <c r="D56" s="116">
        <f t="shared" si="2"/>
        <v>0</v>
      </c>
      <c r="E56" s="116">
        <v>50</v>
      </c>
      <c r="F56" s="116">
        <f t="shared" si="3"/>
        <v>100</v>
      </c>
    </row>
    <row r="57" spans="1:10" s="105" customFormat="1" ht="26.25">
      <c r="A57" s="115" t="s">
        <v>197</v>
      </c>
      <c r="B57" s="116">
        <v>0</v>
      </c>
      <c r="C57" s="116">
        <v>0</v>
      </c>
      <c r="D57" s="116">
        <v>800</v>
      </c>
      <c r="E57" s="116">
        <v>800</v>
      </c>
      <c r="F57" s="116"/>
      <c r="H57" s="126"/>
    </row>
    <row r="58" spans="1:10" ht="26.25">
      <c r="A58" s="115" t="s">
        <v>200</v>
      </c>
      <c r="B58" s="117">
        <v>2200</v>
      </c>
      <c r="C58" s="117">
        <v>2300</v>
      </c>
      <c r="D58" s="117">
        <f t="shared" si="2"/>
        <v>900</v>
      </c>
      <c r="E58" s="117">
        <v>3200</v>
      </c>
      <c r="F58" s="117">
        <f t="shared" si="3"/>
        <v>139.13043478260869</v>
      </c>
    </row>
    <row r="59" spans="1:10">
      <c r="A59" s="112" t="s">
        <v>27</v>
      </c>
      <c r="B59" s="114">
        <v>130100</v>
      </c>
      <c r="C59" s="114">
        <v>129980</v>
      </c>
      <c r="D59" s="114">
        <f t="shared" si="2"/>
        <v>-2000</v>
      </c>
      <c r="E59" s="114">
        <v>127980</v>
      </c>
      <c r="F59" s="114">
        <f t="shared" si="3"/>
        <v>98.461301738729034</v>
      </c>
    </row>
    <row r="60" spans="1:10">
      <c r="A60" s="115" t="s">
        <v>196</v>
      </c>
      <c r="B60" s="117">
        <v>129500</v>
      </c>
      <c r="C60" s="117">
        <v>129400</v>
      </c>
      <c r="D60" s="117">
        <f t="shared" si="2"/>
        <v>-1950</v>
      </c>
      <c r="E60" s="117">
        <v>127450</v>
      </c>
      <c r="F60" s="117">
        <f t="shared" si="3"/>
        <v>98.493044822256564</v>
      </c>
    </row>
    <row r="61" spans="1:10">
      <c r="A61" s="115" t="s">
        <v>199</v>
      </c>
      <c r="B61" s="116">
        <v>600</v>
      </c>
      <c r="C61" s="116">
        <v>580</v>
      </c>
      <c r="D61" s="116">
        <f t="shared" si="2"/>
        <v>-50</v>
      </c>
      <c r="E61" s="116">
        <v>530</v>
      </c>
      <c r="F61" s="120">
        <f t="shared" si="3"/>
        <v>91.379310344827587</v>
      </c>
    </row>
    <row r="62" spans="1:10" ht="26.25">
      <c r="A62" s="115" t="s">
        <v>200</v>
      </c>
      <c r="B62" s="115"/>
      <c r="C62" s="115"/>
      <c r="D62" s="115">
        <f t="shared" si="2"/>
        <v>0</v>
      </c>
      <c r="E62" s="115"/>
      <c r="F62" s="115"/>
    </row>
    <row r="63" spans="1:10">
      <c r="A63" s="106" t="s">
        <v>179</v>
      </c>
      <c r="B63" s="118">
        <v>3</v>
      </c>
      <c r="C63" s="118">
        <v>51.15</v>
      </c>
      <c r="D63" s="118">
        <f t="shared" si="2"/>
        <v>0</v>
      </c>
      <c r="E63" s="118">
        <v>51.15</v>
      </c>
      <c r="F63" s="118">
        <f t="shared" si="3"/>
        <v>100</v>
      </c>
    </row>
    <row r="64" spans="1:10">
      <c r="A64" s="106" t="s">
        <v>180</v>
      </c>
      <c r="B64" s="118">
        <v>3</v>
      </c>
      <c r="C64" s="118">
        <v>51.15</v>
      </c>
      <c r="D64" s="118">
        <f t="shared" si="2"/>
        <v>0</v>
      </c>
      <c r="E64" s="118">
        <v>51.15</v>
      </c>
      <c r="F64" s="118">
        <f t="shared" si="3"/>
        <v>100</v>
      </c>
    </row>
    <row r="65" spans="1:6">
      <c r="A65" s="106" t="s">
        <v>181</v>
      </c>
      <c r="B65" s="118">
        <v>3</v>
      </c>
      <c r="C65" s="118">
        <v>51.15</v>
      </c>
      <c r="D65" s="118">
        <f t="shared" si="2"/>
        <v>0</v>
      </c>
      <c r="E65" s="118">
        <v>51.15</v>
      </c>
      <c r="F65" s="118">
        <f t="shared" si="3"/>
        <v>100</v>
      </c>
    </row>
    <row r="66" spans="1:6">
      <c r="A66" s="112" t="s">
        <v>146</v>
      </c>
      <c r="B66" s="113">
        <v>3</v>
      </c>
      <c r="C66" s="113">
        <v>51.15</v>
      </c>
      <c r="D66" s="113">
        <f t="shared" si="2"/>
        <v>0</v>
      </c>
      <c r="E66" s="113">
        <v>51.15</v>
      </c>
      <c r="F66" s="113">
        <f t="shared" si="3"/>
        <v>100</v>
      </c>
    </row>
    <row r="67" spans="1:6">
      <c r="A67" s="115" t="s">
        <v>199</v>
      </c>
      <c r="B67" s="116">
        <v>3</v>
      </c>
      <c r="C67" s="116">
        <v>51.15</v>
      </c>
      <c r="D67" s="116">
        <f t="shared" si="2"/>
        <v>0</v>
      </c>
      <c r="E67" s="116">
        <v>51.15</v>
      </c>
      <c r="F67" s="116">
        <f t="shared" si="3"/>
        <v>100</v>
      </c>
    </row>
    <row r="68" spans="1:6">
      <c r="A68" s="106" t="s">
        <v>183</v>
      </c>
      <c r="B68" s="107">
        <v>6080</v>
      </c>
      <c r="C68" s="107">
        <v>6450</v>
      </c>
      <c r="D68" s="107">
        <f t="shared" si="2"/>
        <v>0</v>
      </c>
      <c r="E68" s="107">
        <v>6450</v>
      </c>
      <c r="F68" s="133">
        <f t="shared" si="3"/>
        <v>100</v>
      </c>
    </row>
    <row r="69" spans="1:6" ht="26.25">
      <c r="A69" s="112" t="s">
        <v>118</v>
      </c>
      <c r="B69" s="114">
        <v>6080</v>
      </c>
      <c r="C69" s="114">
        <v>6450</v>
      </c>
      <c r="D69" s="114">
        <f t="shared" si="2"/>
        <v>1550</v>
      </c>
      <c r="E69" s="114">
        <v>8000</v>
      </c>
      <c r="F69" s="114">
        <f t="shared" si="3"/>
        <v>124.03100775193798</v>
      </c>
    </row>
    <row r="70" spans="1:6">
      <c r="A70" s="115" t="s">
        <v>196</v>
      </c>
      <c r="B70" s="117">
        <v>6000</v>
      </c>
      <c r="C70" s="117">
        <v>6300</v>
      </c>
      <c r="D70" s="117">
        <f t="shared" si="2"/>
        <v>1500</v>
      </c>
      <c r="E70" s="117">
        <v>7800</v>
      </c>
      <c r="F70" s="117">
        <f t="shared" si="3"/>
        <v>123.80952380952381</v>
      </c>
    </row>
    <row r="71" spans="1:6" ht="26.25">
      <c r="A71" s="115" t="s">
        <v>197</v>
      </c>
      <c r="B71" s="116">
        <v>80</v>
      </c>
      <c r="C71" s="116">
        <v>150</v>
      </c>
      <c r="D71" s="116">
        <f t="shared" si="2"/>
        <v>50</v>
      </c>
      <c r="E71" s="116">
        <v>200</v>
      </c>
      <c r="F71" s="120">
        <f t="shared" si="3"/>
        <v>133.33333333333331</v>
      </c>
    </row>
    <row r="72" spans="1:6">
      <c r="A72" s="106" t="s">
        <v>185</v>
      </c>
      <c r="B72" s="107">
        <v>1155322</v>
      </c>
      <c r="C72" s="107">
        <v>1309079.3400000001</v>
      </c>
      <c r="D72" s="107">
        <f t="shared" si="2"/>
        <v>83770.999999999767</v>
      </c>
      <c r="E72" s="107">
        <f>SUM(E73+E80+E84)</f>
        <v>1392850.3399999999</v>
      </c>
      <c r="F72" s="133">
        <f t="shared" si="3"/>
        <v>106.39923016430768</v>
      </c>
    </row>
    <row r="73" spans="1:6" ht="26.25">
      <c r="A73" s="112" t="s">
        <v>124</v>
      </c>
      <c r="B73" s="114">
        <v>25822</v>
      </c>
      <c r="C73" s="114">
        <v>26896.720000000001</v>
      </c>
      <c r="D73" s="114">
        <f t="shared" si="2"/>
        <v>347</v>
      </c>
      <c r="E73" s="114">
        <f>SUM(E74:E78)</f>
        <v>27243.72</v>
      </c>
      <c r="F73" s="114">
        <f t="shared" si="3"/>
        <v>101.29012013360736</v>
      </c>
    </row>
    <row r="74" spans="1:6">
      <c r="A74" s="115" t="s">
        <v>198</v>
      </c>
      <c r="B74" s="116">
        <v>350</v>
      </c>
      <c r="C74" s="116">
        <v>585</v>
      </c>
      <c r="D74" s="116">
        <f t="shared" si="2"/>
        <v>347</v>
      </c>
      <c r="E74" s="116">
        <v>932</v>
      </c>
      <c r="F74" s="120">
        <f t="shared" si="3"/>
        <v>159.31623931623932</v>
      </c>
    </row>
    <row r="75" spans="1:6">
      <c r="A75" s="115" t="s">
        <v>196</v>
      </c>
      <c r="B75" s="117">
        <v>5900</v>
      </c>
      <c r="C75" s="117">
        <v>5000</v>
      </c>
      <c r="D75" s="117">
        <f t="shared" si="2"/>
        <v>0</v>
      </c>
      <c r="E75" s="117">
        <v>5000</v>
      </c>
      <c r="F75" s="117">
        <f t="shared" si="3"/>
        <v>100</v>
      </c>
    </row>
    <row r="76" spans="1:6" ht="26.25">
      <c r="A76" s="115" t="s">
        <v>197</v>
      </c>
      <c r="B76" s="116">
        <v>600</v>
      </c>
      <c r="C76" s="117">
        <v>1000</v>
      </c>
      <c r="D76" s="117">
        <f t="shared" si="2"/>
        <v>0</v>
      </c>
      <c r="E76" s="117">
        <v>1000</v>
      </c>
      <c r="F76" s="117">
        <f t="shared" si="3"/>
        <v>100</v>
      </c>
    </row>
    <row r="77" spans="1:6">
      <c r="A77" s="115" t="s">
        <v>201</v>
      </c>
      <c r="B77" s="115"/>
      <c r="C77" s="116">
        <v>811.72</v>
      </c>
      <c r="D77" s="116">
        <f t="shared" si="2"/>
        <v>0</v>
      </c>
      <c r="E77" s="116">
        <v>811.72</v>
      </c>
      <c r="F77" s="116">
        <f t="shared" si="3"/>
        <v>100</v>
      </c>
    </row>
    <row r="78" spans="1:6" ht="26.25">
      <c r="A78" s="115" t="s">
        <v>200</v>
      </c>
      <c r="B78" s="117">
        <v>18972</v>
      </c>
      <c r="C78" s="117">
        <v>19500</v>
      </c>
      <c r="D78" s="117">
        <f t="shared" si="2"/>
        <v>0</v>
      </c>
      <c r="E78" s="117">
        <v>19500</v>
      </c>
      <c r="F78" s="117">
        <f t="shared" si="3"/>
        <v>100</v>
      </c>
    </row>
    <row r="79" spans="1:6">
      <c r="A79" s="106" t="s">
        <v>187</v>
      </c>
      <c r="B79" s="107">
        <v>1080000</v>
      </c>
      <c r="C79" s="107">
        <v>1215000</v>
      </c>
      <c r="D79" s="107">
        <f t="shared" si="2"/>
        <v>29000</v>
      </c>
      <c r="E79" s="107">
        <v>1244000</v>
      </c>
      <c r="F79" s="133">
        <f t="shared" si="3"/>
        <v>102.38683127572017</v>
      </c>
    </row>
    <row r="80" spans="1:6" ht="26.25">
      <c r="A80" s="112" t="s">
        <v>150</v>
      </c>
      <c r="B80" s="114">
        <v>1080000</v>
      </c>
      <c r="C80" s="114">
        <v>1215000</v>
      </c>
      <c r="D80" s="114">
        <f t="shared" si="2"/>
        <v>29000</v>
      </c>
      <c r="E80" s="114">
        <v>1244000</v>
      </c>
      <c r="F80" s="114">
        <f t="shared" si="3"/>
        <v>102.38683127572017</v>
      </c>
    </row>
    <row r="81" spans="1:6">
      <c r="A81" s="115" t="s">
        <v>198</v>
      </c>
      <c r="B81" s="117">
        <v>1066000</v>
      </c>
      <c r="C81" s="117">
        <v>1201000</v>
      </c>
      <c r="D81" s="117">
        <f t="shared" si="2"/>
        <v>29000</v>
      </c>
      <c r="E81" s="117">
        <v>1230000</v>
      </c>
      <c r="F81" s="117">
        <f t="shared" si="3"/>
        <v>102.41465445462114</v>
      </c>
    </row>
    <row r="82" spans="1:6">
      <c r="A82" s="115" t="s">
        <v>196</v>
      </c>
      <c r="B82" s="117">
        <v>10000</v>
      </c>
      <c r="C82" s="117">
        <v>10000</v>
      </c>
      <c r="D82" s="117">
        <f t="shared" si="2"/>
        <v>0</v>
      </c>
      <c r="E82" s="117">
        <v>10000</v>
      </c>
      <c r="F82" s="117">
        <f t="shared" si="3"/>
        <v>100</v>
      </c>
    </row>
    <row r="83" spans="1:6">
      <c r="A83" s="115" t="s">
        <v>199</v>
      </c>
      <c r="B83" s="117">
        <v>4000</v>
      </c>
      <c r="C83" s="117">
        <v>4000</v>
      </c>
      <c r="D83" s="117">
        <f t="shared" si="2"/>
        <v>0</v>
      </c>
      <c r="E83" s="117">
        <v>4000</v>
      </c>
      <c r="F83" s="117">
        <f t="shared" si="3"/>
        <v>100</v>
      </c>
    </row>
    <row r="84" spans="1:6">
      <c r="A84" s="112" t="s">
        <v>138</v>
      </c>
      <c r="B84" s="114">
        <v>49500</v>
      </c>
      <c r="C84" s="114">
        <v>67182.62</v>
      </c>
      <c r="D84" s="114">
        <f t="shared" si="2"/>
        <v>54424</v>
      </c>
      <c r="E84" s="114">
        <v>121606.62</v>
      </c>
      <c r="F84" s="114">
        <f t="shared" si="3"/>
        <v>181.00904668499084</v>
      </c>
    </row>
    <row r="85" spans="1:6">
      <c r="A85" s="112" t="s">
        <v>139</v>
      </c>
      <c r="B85" s="114">
        <v>49500</v>
      </c>
      <c r="C85" s="114">
        <v>67182.62</v>
      </c>
      <c r="D85" s="114">
        <f t="shared" si="2"/>
        <v>54424</v>
      </c>
      <c r="E85" s="114">
        <v>121606.62</v>
      </c>
      <c r="F85" s="114">
        <f t="shared" si="3"/>
        <v>181.00904668499084</v>
      </c>
    </row>
    <row r="86" spans="1:6">
      <c r="A86" s="115" t="s">
        <v>196</v>
      </c>
      <c r="B86" s="117">
        <v>49500</v>
      </c>
      <c r="C86" s="117">
        <v>67182.62</v>
      </c>
      <c r="D86" s="117">
        <f t="shared" si="2"/>
        <v>54424</v>
      </c>
      <c r="E86" s="117">
        <v>121606.62</v>
      </c>
      <c r="F86" s="117">
        <f t="shared" si="3"/>
        <v>181.00904668499084</v>
      </c>
    </row>
    <row r="87" spans="1:6">
      <c r="A87" s="106" t="s">
        <v>188</v>
      </c>
      <c r="B87" s="107">
        <v>10000</v>
      </c>
      <c r="C87" s="107">
        <v>10300</v>
      </c>
      <c r="D87" s="107">
        <f t="shared" si="2"/>
        <v>0</v>
      </c>
      <c r="E87" s="107">
        <v>10300</v>
      </c>
      <c r="F87" s="133">
        <f t="shared" si="3"/>
        <v>100</v>
      </c>
    </row>
    <row r="88" spans="1:6">
      <c r="A88" s="106" t="s">
        <v>189</v>
      </c>
      <c r="B88" s="107">
        <v>10000</v>
      </c>
      <c r="C88" s="107">
        <v>10300</v>
      </c>
      <c r="D88" s="107">
        <f t="shared" si="2"/>
        <v>0</v>
      </c>
      <c r="E88" s="107">
        <v>10300</v>
      </c>
      <c r="F88" s="133">
        <f t="shared" si="3"/>
        <v>100</v>
      </c>
    </row>
    <row r="89" spans="1:6">
      <c r="A89" s="112" t="s">
        <v>109</v>
      </c>
      <c r="B89" s="114">
        <v>10000</v>
      </c>
      <c r="C89" s="114">
        <v>10300</v>
      </c>
      <c r="D89" s="114">
        <f t="shared" si="2"/>
        <v>0</v>
      </c>
      <c r="E89" s="114">
        <v>10300</v>
      </c>
      <c r="F89" s="114">
        <f t="shared" si="3"/>
        <v>100</v>
      </c>
    </row>
    <row r="90" spans="1:6">
      <c r="A90" s="115" t="s">
        <v>196</v>
      </c>
      <c r="B90" s="117">
        <v>4800</v>
      </c>
      <c r="C90" s="117">
        <v>5100</v>
      </c>
      <c r="D90" s="117">
        <f t="shared" si="2"/>
        <v>0</v>
      </c>
      <c r="E90" s="117">
        <v>5100</v>
      </c>
      <c r="F90" s="117">
        <f t="shared" si="3"/>
        <v>100</v>
      </c>
    </row>
    <row r="91" spans="1:6" ht="26.25">
      <c r="A91" s="115" t="s">
        <v>197</v>
      </c>
      <c r="B91" s="116">
        <v>900</v>
      </c>
      <c r="C91" s="116">
        <v>900</v>
      </c>
      <c r="D91" s="116">
        <f t="shared" si="2"/>
        <v>0</v>
      </c>
      <c r="E91" s="116">
        <v>900</v>
      </c>
      <c r="F91" s="116">
        <f t="shared" si="3"/>
        <v>100</v>
      </c>
    </row>
    <row r="92" spans="1:6" ht="26.25">
      <c r="A92" s="115" t="s">
        <v>200</v>
      </c>
      <c r="B92" s="117">
        <v>4300</v>
      </c>
      <c r="C92" s="117">
        <v>4300</v>
      </c>
      <c r="D92" s="117">
        <f t="shared" si="2"/>
        <v>0</v>
      </c>
      <c r="E92" s="117">
        <v>4300</v>
      </c>
      <c r="F92" s="117">
        <f t="shared" si="3"/>
        <v>100</v>
      </c>
    </row>
    <row r="93" spans="1:6">
      <c r="A93" s="106" t="s">
        <v>190</v>
      </c>
      <c r="B93" s="107">
        <v>31100</v>
      </c>
      <c r="C93" s="107">
        <v>31566.68</v>
      </c>
      <c r="D93" s="107">
        <f t="shared" si="2"/>
        <v>3000</v>
      </c>
      <c r="E93" s="107">
        <v>34566.68</v>
      </c>
      <c r="F93" s="133">
        <f t="shared" si="3"/>
        <v>109.50369186750079</v>
      </c>
    </row>
    <row r="94" spans="1:6">
      <c r="A94" s="106" t="s">
        <v>191</v>
      </c>
      <c r="B94" s="107">
        <v>31100</v>
      </c>
      <c r="C94" s="107">
        <v>31566.68</v>
      </c>
      <c r="D94" s="107">
        <f t="shared" si="2"/>
        <v>3000</v>
      </c>
      <c r="E94" s="107">
        <v>34566.68</v>
      </c>
      <c r="F94" s="133">
        <f t="shared" si="3"/>
        <v>109.50369186750079</v>
      </c>
    </row>
    <row r="95" spans="1:6" ht="26.25">
      <c r="A95" s="112" t="s">
        <v>105</v>
      </c>
      <c r="B95" s="114">
        <v>31100</v>
      </c>
      <c r="C95" s="114">
        <v>31566.68</v>
      </c>
      <c r="D95" s="114">
        <f t="shared" si="2"/>
        <v>3000</v>
      </c>
      <c r="E95" s="114">
        <v>34566.68</v>
      </c>
      <c r="F95" s="114">
        <f t="shared" si="3"/>
        <v>109.50369186750079</v>
      </c>
    </row>
    <row r="96" spans="1:6" ht="26.25">
      <c r="A96" s="115" t="s">
        <v>200</v>
      </c>
      <c r="B96" s="116">
        <v>100</v>
      </c>
      <c r="C96" s="116">
        <v>657</v>
      </c>
      <c r="D96" s="116">
        <f t="shared" si="2"/>
        <v>0</v>
      </c>
      <c r="E96" s="116">
        <v>657</v>
      </c>
      <c r="F96" s="116">
        <f t="shared" si="3"/>
        <v>100</v>
      </c>
    </row>
    <row r="97" spans="1:6" ht="26.25">
      <c r="A97" s="115" t="s">
        <v>202</v>
      </c>
      <c r="B97" s="117">
        <v>31000</v>
      </c>
      <c r="C97" s="117">
        <v>30909.68</v>
      </c>
      <c r="D97" s="116">
        <f t="shared" si="2"/>
        <v>3000</v>
      </c>
      <c r="E97" s="117">
        <v>33909.68</v>
      </c>
      <c r="F97" s="117">
        <f t="shared" si="3"/>
        <v>109.70569737376769</v>
      </c>
    </row>
    <row r="99" spans="1:6">
      <c r="A99" s="91" t="s">
        <v>203</v>
      </c>
    </row>
    <row r="100" spans="1:6" s="105" customFormat="1"/>
    <row r="101" spans="1:6">
      <c r="A101" s="88" t="s">
        <v>207</v>
      </c>
      <c r="B101" s="77">
        <v>1260019</v>
      </c>
      <c r="C101" s="77">
        <v>1417009.72</v>
      </c>
      <c r="D101" s="77">
        <f>SUM(E101-C101)</f>
        <v>88992.060000000056</v>
      </c>
      <c r="E101" s="77">
        <v>1506001.78</v>
      </c>
    </row>
    <row r="102" spans="1:6">
      <c r="A102" s="80" t="s">
        <v>204</v>
      </c>
      <c r="B102" s="87">
        <v>1342671</v>
      </c>
      <c r="C102" s="87">
        <v>1509793.17</v>
      </c>
      <c r="D102" s="87">
        <f>SUM(E102-C102)</f>
        <v>88992.060000000056</v>
      </c>
      <c r="E102" s="87">
        <v>1598785.23</v>
      </c>
    </row>
    <row r="103" spans="1:6">
      <c r="A103" s="82" t="s">
        <v>80</v>
      </c>
      <c r="B103" s="84">
        <f>SUM(B101-B102)</f>
        <v>-82652</v>
      </c>
      <c r="C103" s="84">
        <f>SUM(C101-C102)</f>
        <v>-92783.449999999953</v>
      </c>
      <c r="D103" s="84">
        <v>0</v>
      </c>
      <c r="E103" s="121">
        <f>SUM(E101-E102)</f>
        <v>-92783.449999999953</v>
      </c>
    </row>
    <row r="104" spans="1:6">
      <c r="A104" s="82" t="s">
        <v>205</v>
      </c>
      <c r="B104" s="84">
        <v>0</v>
      </c>
      <c r="C104" s="84">
        <v>0</v>
      </c>
      <c r="D104" s="84">
        <v>0</v>
      </c>
      <c r="E104" s="84">
        <v>0</v>
      </c>
    </row>
    <row r="105" spans="1:6" ht="45">
      <c r="A105" s="89" t="s">
        <v>206</v>
      </c>
      <c r="B105" s="84">
        <v>82652</v>
      </c>
      <c r="C105" s="119">
        <v>92783.450000000012</v>
      </c>
      <c r="D105" s="119">
        <v>0</v>
      </c>
      <c r="E105" s="119">
        <v>92783.45</v>
      </c>
    </row>
  </sheetData>
  <pageMargins left="0.9055118110236221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B6" sqref="B6:E6"/>
    </sheetView>
  </sheetViews>
  <sheetFormatPr defaultRowHeight="15"/>
  <cols>
    <col min="1" max="1" width="27.42578125" customWidth="1"/>
    <col min="2" max="2" width="18" customWidth="1"/>
    <col min="3" max="3" width="18.5703125" customWidth="1"/>
    <col min="4" max="4" width="18.5703125" style="60" customWidth="1"/>
    <col min="5" max="5" width="17.85546875" customWidth="1"/>
    <col min="6" max="6" width="18" customWidth="1"/>
  </cols>
  <sheetData>
    <row r="2" spans="1:5">
      <c r="A2" s="2" t="s">
        <v>2</v>
      </c>
      <c r="B2" s="2"/>
      <c r="C2" s="2"/>
    </row>
    <row r="3" spans="1:5">
      <c r="A3" s="2" t="s">
        <v>3</v>
      </c>
      <c r="B3" s="2"/>
      <c r="C3" s="2"/>
    </row>
    <row r="4" spans="1:5">
      <c r="A4" s="2" t="s">
        <v>5</v>
      </c>
      <c r="B4" s="2"/>
      <c r="C4" s="2"/>
    </row>
    <row r="6" spans="1:5" ht="30">
      <c r="B6" s="33" t="s">
        <v>79</v>
      </c>
      <c r="C6" s="40" t="s">
        <v>174</v>
      </c>
      <c r="D6" s="40" t="s">
        <v>80</v>
      </c>
      <c r="E6" s="40" t="s">
        <v>175</v>
      </c>
    </row>
    <row r="7" spans="1:5" ht="26.25">
      <c r="A7" s="36" t="s">
        <v>20</v>
      </c>
      <c r="B7" s="59">
        <v>1342671</v>
      </c>
      <c r="C7" s="59">
        <v>1509793.17</v>
      </c>
      <c r="D7" s="59">
        <f>SUM(E7-C7)</f>
        <v>88992.060000000056</v>
      </c>
      <c r="E7" s="22">
        <v>1598785.23</v>
      </c>
    </row>
    <row r="8" spans="1:5" ht="26.25">
      <c r="A8" s="63" t="s">
        <v>21</v>
      </c>
      <c r="B8" s="64">
        <v>1342671</v>
      </c>
      <c r="C8" s="64">
        <v>1509793.17</v>
      </c>
      <c r="D8" s="73">
        <f t="shared" ref="D8:D16" si="0">SUM(E8-C8)</f>
        <v>88992.060000000056</v>
      </c>
      <c r="E8" s="64">
        <v>1598785.23</v>
      </c>
    </row>
    <row r="9" spans="1:5">
      <c r="A9" s="65" t="s">
        <v>22</v>
      </c>
      <c r="B9" s="66">
        <v>1342671</v>
      </c>
      <c r="C9" s="66">
        <v>1509793.17</v>
      </c>
      <c r="D9" s="74">
        <f t="shared" si="0"/>
        <v>88992.060000000056</v>
      </c>
      <c r="E9" s="66">
        <v>1598785.23</v>
      </c>
    </row>
    <row r="10" spans="1:5" ht="39">
      <c r="A10" s="61" t="s">
        <v>23</v>
      </c>
      <c r="B10" s="62">
        <f>SUM(B11+B14)</f>
        <v>1342671</v>
      </c>
      <c r="C10" s="62">
        <f>SUM(C11+C14)</f>
        <v>1509793.17</v>
      </c>
      <c r="D10" s="72">
        <f t="shared" si="0"/>
        <v>88992.060000000056</v>
      </c>
      <c r="E10" s="62">
        <f>SUM(E11+E14)</f>
        <v>1598785.23</v>
      </c>
    </row>
    <row r="11" spans="1:5" ht="26.25">
      <c r="A11" s="36" t="s">
        <v>25</v>
      </c>
      <c r="B11" s="68">
        <f>SUM(B12:B13)</f>
        <v>1210100</v>
      </c>
      <c r="C11" s="68">
        <f>SUM(C12:C13)</f>
        <v>1344980</v>
      </c>
      <c r="D11" s="68">
        <f t="shared" si="0"/>
        <v>27250</v>
      </c>
      <c r="E11" s="68">
        <f>SUM(E12:E13)</f>
        <v>1372230</v>
      </c>
    </row>
    <row r="12" spans="1:5" ht="26.25">
      <c r="A12" s="61" t="s">
        <v>26</v>
      </c>
      <c r="B12" s="62">
        <v>130100</v>
      </c>
      <c r="C12" s="62">
        <v>129980</v>
      </c>
      <c r="D12" s="72">
        <f t="shared" si="0"/>
        <v>-1750</v>
      </c>
      <c r="E12" s="67">
        <v>128230</v>
      </c>
    </row>
    <row r="13" spans="1:5" s="60" customFormat="1" ht="26.25">
      <c r="A13" s="70" t="s">
        <v>26</v>
      </c>
      <c r="B13" s="72">
        <v>1080000</v>
      </c>
      <c r="C13" s="69">
        <v>1215000</v>
      </c>
      <c r="D13" s="72">
        <f t="shared" si="0"/>
        <v>29000</v>
      </c>
      <c r="E13" s="34">
        <v>1244000</v>
      </c>
    </row>
    <row r="14" spans="1:5" ht="26.25">
      <c r="A14" s="36" t="s">
        <v>67</v>
      </c>
      <c r="B14" s="68">
        <v>132571</v>
      </c>
      <c r="C14" s="68">
        <v>164813.17000000001</v>
      </c>
      <c r="D14" s="68">
        <f t="shared" si="0"/>
        <v>61742.06</v>
      </c>
      <c r="E14" s="59">
        <f>SUM(E15:E16)</f>
        <v>226555.23</v>
      </c>
    </row>
    <row r="15" spans="1:5" ht="26.25">
      <c r="A15" s="61" t="s">
        <v>68</v>
      </c>
      <c r="B15" s="62">
        <v>3366</v>
      </c>
      <c r="C15" s="67">
        <v>15366</v>
      </c>
      <c r="D15" s="67">
        <f t="shared" si="0"/>
        <v>421.05999999999949</v>
      </c>
      <c r="E15" s="62">
        <v>15787.06</v>
      </c>
    </row>
    <row r="16" spans="1:5" ht="26.25">
      <c r="A16" s="70" t="s">
        <v>68</v>
      </c>
      <c r="B16" s="30">
        <v>129205</v>
      </c>
      <c r="C16" s="34">
        <v>149447.17000000001</v>
      </c>
      <c r="D16" s="34">
        <f t="shared" si="0"/>
        <v>61321</v>
      </c>
      <c r="E16" s="71">
        <v>210768.17</v>
      </c>
    </row>
  </sheetData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K7" sqref="K7"/>
    </sheetView>
  </sheetViews>
  <sheetFormatPr defaultRowHeight="15"/>
  <cols>
    <col min="1" max="1" width="11" customWidth="1"/>
    <col min="2" max="2" width="11.5703125" customWidth="1"/>
    <col min="3" max="3" width="11.140625" customWidth="1"/>
    <col min="4" max="4" width="33" customWidth="1"/>
    <col min="5" max="5" width="17.5703125" customWidth="1"/>
    <col min="6" max="6" width="14.42578125" customWidth="1"/>
    <col min="7" max="7" width="15.7109375" customWidth="1"/>
    <col min="8" max="8" width="16.42578125" customWidth="1"/>
  </cols>
  <sheetData>
    <row r="1" spans="1:9">
      <c r="A1" s="141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42"/>
      <c r="B2" s="142"/>
      <c r="C2" s="142"/>
      <c r="D2" s="142"/>
      <c r="E2" s="142"/>
      <c r="F2" s="142"/>
      <c r="G2" s="142"/>
      <c r="H2" s="142"/>
      <c r="I2" s="142"/>
    </row>
    <row r="4" spans="1:9">
      <c r="A4" s="142" t="s">
        <v>1</v>
      </c>
      <c r="B4" s="142"/>
      <c r="C4" s="142"/>
      <c r="D4" s="142"/>
      <c r="E4" s="142"/>
      <c r="F4" s="142"/>
      <c r="G4" s="142"/>
      <c r="H4" s="142"/>
      <c r="I4" s="142"/>
    </row>
    <row r="6" spans="1:9">
      <c r="A6" s="142" t="s">
        <v>6</v>
      </c>
      <c r="B6" s="142"/>
      <c r="C6" s="142"/>
      <c r="D6" s="142"/>
      <c r="E6" s="142"/>
      <c r="F6" s="142"/>
      <c r="G6" s="142"/>
      <c r="H6" s="142"/>
      <c r="I6" s="142"/>
    </row>
    <row r="8" spans="1:9" ht="38.25">
      <c r="A8" s="24" t="s">
        <v>165</v>
      </c>
      <c r="B8" s="27" t="s">
        <v>166</v>
      </c>
      <c r="C8" s="27" t="s">
        <v>167</v>
      </c>
      <c r="D8" s="27" t="s">
        <v>168</v>
      </c>
      <c r="E8" s="27" t="s">
        <v>79</v>
      </c>
      <c r="F8" s="27" t="s">
        <v>163</v>
      </c>
      <c r="G8" s="27" t="s">
        <v>80</v>
      </c>
      <c r="H8" s="27" t="s">
        <v>164</v>
      </c>
    </row>
    <row r="9" spans="1:9" ht="25.5">
      <c r="A9" s="26">
        <v>8</v>
      </c>
      <c r="B9" s="26"/>
      <c r="C9" s="26"/>
      <c r="D9" s="26" t="s">
        <v>169</v>
      </c>
      <c r="E9" s="38">
        <v>0</v>
      </c>
      <c r="F9" s="38">
        <v>0</v>
      </c>
      <c r="G9" s="38">
        <v>0</v>
      </c>
      <c r="H9" s="38">
        <v>0</v>
      </c>
    </row>
    <row r="10" spans="1:9">
      <c r="A10" s="26"/>
      <c r="B10" s="39">
        <v>84</v>
      </c>
      <c r="C10" s="39"/>
      <c r="D10" s="39" t="s">
        <v>170</v>
      </c>
      <c r="E10" s="38">
        <v>0</v>
      </c>
      <c r="F10" s="38">
        <v>0</v>
      </c>
      <c r="G10" s="38">
        <v>0</v>
      </c>
      <c r="H10" s="38">
        <v>0</v>
      </c>
    </row>
    <row r="11" spans="1:9">
      <c r="A11" s="37"/>
      <c r="B11" s="37"/>
      <c r="C11" s="35">
        <v>8</v>
      </c>
      <c r="D11" s="32" t="s">
        <v>171</v>
      </c>
      <c r="E11" s="38">
        <v>0</v>
      </c>
      <c r="F11" s="38">
        <v>0</v>
      </c>
      <c r="G11" s="38">
        <v>0</v>
      </c>
      <c r="H11" s="38">
        <v>0</v>
      </c>
    </row>
    <row r="12" spans="1:9" ht="25.5">
      <c r="A12" s="31">
        <v>5</v>
      </c>
      <c r="B12" s="29"/>
      <c r="C12" s="29"/>
      <c r="D12" s="23" t="s">
        <v>172</v>
      </c>
      <c r="E12" s="38">
        <v>0</v>
      </c>
      <c r="F12" s="38">
        <v>0</v>
      </c>
      <c r="G12" s="38">
        <v>0</v>
      </c>
      <c r="H12" s="38">
        <v>0</v>
      </c>
    </row>
    <row r="13" spans="1:9" ht="25.5">
      <c r="A13" s="39"/>
      <c r="B13" s="39">
        <v>54</v>
      </c>
      <c r="C13" s="39"/>
      <c r="D13" s="28" t="s">
        <v>173</v>
      </c>
      <c r="E13" s="38">
        <v>0</v>
      </c>
      <c r="F13" s="38">
        <v>0</v>
      </c>
      <c r="G13" s="38">
        <v>0</v>
      </c>
      <c r="H13" s="38">
        <v>0</v>
      </c>
    </row>
    <row r="14" spans="1:9">
      <c r="A14" s="39"/>
      <c r="B14" s="39"/>
      <c r="C14" s="35">
        <v>8</v>
      </c>
      <c r="D14" s="41" t="s">
        <v>171</v>
      </c>
      <c r="E14" s="38">
        <v>0</v>
      </c>
      <c r="F14" s="38">
        <v>0</v>
      </c>
      <c r="G14" s="38">
        <v>0</v>
      </c>
      <c r="H14" s="38">
        <v>0</v>
      </c>
    </row>
  </sheetData>
  <mergeCells count="3">
    <mergeCell ref="A1:I2"/>
    <mergeCell ref="A4:I4"/>
    <mergeCell ref="A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5"/>
  <sheetViews>
    <sheetView topLeftCell="A46" workbookViewId="0">
      <selection activeCell="J11" sqref="J11"/>
    </sheetView>
  </sheetViews>
  <sheetFormatPr defaultRowHeight="15"/>
  <cols>
    <col min="1" max="1" width="36" customWidth="1"/>
    <col min="2" max="2" width="19" customWidth="1"/>
    <col min="3" max="3" width="18.7109375" customWidth="1"/>
    <col min="4" max="4" width="18.7109375" style="3" customWidth="1"/>
    <col min="5" max="5" width="19.28515625" customWidth="1"/>
    <col min="6" max="6" width="18.5703125" customWidth="1"/>
    <col min="7" max="7" width="19" customWidth="1"/>
    <col min="8" max="8" width="17.7109375" customWidth="1"/>
    <col min="9" max="9" width="18.140625" customWidth="1"/>
  </cols>
  <sheetData>
    <row r="1" spans="1:6">
      <c r="A1" t="s">
        <v>7</v>
      </c>
    </row>
    <row r="2" spans="1:6" ht="45">
      <c r="B2" s="33" t="s">
        <v>79</v>
      </c>
      <c r="C2" s="40" t="s">
        <v>163</v>
      </c>
      <c r="D2" s="33" t="s">
        <v>80</v>
      </c>
      <c r="E2" s="40" t="s">
        <v>164</v>
      </c>
      <c r="F2" s="40" t="s">
        <v>225</v>
      </c>
    </row>
    <row r="3" spans="1:6" s="42" customFormat="1">
      <c r="B3" s="21"/>
      <c r="C3" s="21"/>
      <c r="D3" s="21"/>
      <c r="E3" s="21"/>
    </row>
    <row r="4" spans="1:6" s="42" customFormat="1" ht="26.25">
      <c r="A4" s="25" t="s">
        <v>162</v>
      </c>
      <c r="B4" s="22">
        <f>SUM(B6+B98)</f>
        <v>1342671</v>
      </c>
      <c r="C4" s="22">
        <f>SUM(C6+C98)</f>
        <v>1509793.17</v>
      </c>
      <c r="D4" s="22">
        <f>SUM(D6+D98)</f>
        <v>88992.06</v>
      </c>
      <c r="E4" s="22">
        <f>SUM(E6+E98)</f>
        <v>1598785.23</v>
      </c>
      <c r="F4" s="22">
        <f>SUM(E4/C4*100)</f>
        <v>105.89432127315823</v>
      </c>
    </row>
    <row r="5" spans="1:6" s="42" customFormat="1">
      <c r="A5" s="43"/>
      <c r="B5" s="21"/>
      <c r="C5" s="21"/>
      <c r="D5" s="21"/>
      <c r="E5" s="21"/>
      <c r="F5" s="21"/>
    </row>
    <row r="6" spans="1:6">
      <c r="A6" s="43" t="s">
        <v>160</v>
      </c>
      <c r="B6" s="6">
        <v>133466</v>
      </c>
      <c r="C6" s="6">
        <v>145346</v>
      </c>
      <c r="D6" s="6">
        <f>SUM(E6-C6)</f>
        <v>-1328.9400000000023</v>
      </c>
      <c r="E6" s="6">
        <v>144017.06</v>
      </c>
      <c r="F6" s="133">
        <f t="shared" ref="F6:F68" si="0">SUM(E6/C6*100)</f>
        <v>99.085671432306356</v>
      </c>
    </row>
    <row r="7" spans="1:6">
      <c r="A7" s="7" t="s">
        <v>21</v>
      </c>
      <c r="B7" s="8">
        <v>133466</v>
      </c>
      <c r="C7" s="8">
        <v>145346</v>
      </c>
      <c r="D7" s="8">
        <f t="shared" ref="D7:D70" si="1">SUM(E7-C7)</f>
        <v>-1328.9400000000023</v>
      </c>
      <c r="E7" s="8">
        <v>144017.06</v>
      </c>
      <c r="F7" s="109">
        <f t="shared" si="0"/>
        <v>99.085671432306356</v>
      </c>
    </row>
    <row r="8" spans="1:6">
      <c r="A8" s="9" t="s">
        <v>22</v>
      </c>
      <c r="B8" s="10">
        <v>133466</v>
      </c>
      <c r="C8" s="10">
        <v>145346</v>
      </c>
      <c r="D8" s="10">
        <f t="shared" si="1"/>
        <v>-1328.9400000000023</v>
      </c>
      <c r="E8" s="10">
        <v>144017.06</v>
      </c>
      <c r="F8" s="111">
        <f t="shared" si="0"/>
        <v>99.085671432306356</v>
      </c>
    </row>
    <row r="9" spans="1:6" ht="26.25">
      <c r="A9" s="5" t="s">
        <v>23</v>
      </c>
      <c r="B9" s="6">
        <v>133466</v>
      </c>
      <c r="C9" s="6">
        <v>145346</v>
      </c>
      <c r="D9" s="6">
        <f t="shared" si="1"/>
        <v>-1328.9400000000023</v>
      </c>
      <c r="E9" s="6">
        <v>144017.06</v>
      </c>
      <c r="F9" s="133">
        <f t="shared" si="0"/>
        <v>99.085671432306356</v>
      </c>
    </row>
    <row r="10" spans="1:6" ht="26.25">
      <c r="A10" s="11" t="s">
        <v>24</v>
      </c>
      <c r="B10" s="12">
        <v>38100</v>
      </c>
      <c r="C10" s="12">
        <v>37980</v>
      </c>
      <c r="D10" s="12">
        <f t="shared" si="1"/>
        <v>0</v>
      </c>
      <c r="E10" s="12">
        <v>37980</v>
      </c>
      <c r="F10" s="50">
        <f t="shared" si="0"/>
        <v>100</v>
      </c>
    </row>
    <row r="11" spans="1:6">
      <c r="A11" s="5" t="s">
        <v>25</v>
      </c>
      <c r="B11" s="6">
        <v>38100</v>
      </c>
      <c r="C11" s="6">
        <v>37980</v>
      </c>
      <c r="D11" s="6">
        <f t="shared" si="1"/>
        <v>0</v>
      </c>
      <c r="E11" s="6">
        <v>37980</v>
      </c>
      <c r="F11" s="133">
        <f t="shared" si="0"/>
        <v>100</v>
      </c>
    </row>
    <row r="12" spans="1:6">
      <c r="A12" s="5" t="s">
        <v>26</v>
      </c>
      <c r="B12" s="6">
        <v>38100</v>
      </c>
      <c r="C12" s="6">
        <v>37980</v>
      </c>
      <c r="D12" s="6">
        <f t="shared" si="1"/>
        <v>0</v>
      </c>
      <c r="E12" s="6">
        <v>37980</v>
      </c>
      <c r="F12" s="133">
        <f t="shared" si="0"/>
        <v>100</v>
      </c>
    </row>
    <row r="13" spans="1:6">
      <c r="A13" s="13" t="s">
        <v>27</v>
      </c>
      <c r="B13" s="14">
        <v>38100</v>
      </c>
      <c r="C13" s="14">
        <v>37980</v>
      </c>
      <c r="D13" s="14">
        <f t="shared" si="1"/>
        <v>0</v>
      </c>
      <c r="E13" s="14">
        <v>37980</v>
      </c>
      <c r="F13" s="114">
        <f t="shared" si="0"/>
        <v>100</v>
      </c>
    </row>
    <row r="14" spans="1:6">
      <c r="A14" s="15" t="s">
        <v>28</v>
      </c>
      <c r="B14" s="16">
        <v>38100</v>
      </c>
      <c r="C14" s="16">
        <v>37980</v>
      </c>
      <c r="D14" s="16">
        <f t="shared" si="1"/>
        <v>0</v>
      </c>
      <c r="E14" s="16">
        <v>37980</v>
      </c>
      <c r="F14" s="57">
        <f t="shared" si="0"/>
        <v>100</v>
      </c>
    </row>
    <row r="15" spans="1:6">
      <c r="A15" s="5" t="s">
        <v>29</v>
      </c>
      <c r="B15" s="6">
        <v>6000</v>
      </c>
      <c r="C15" s="6">
        <v>5900</v>
      </c>
      <c r="D15" s="6">
        <f t="shared" si="1"/>
        <v>1000</v>
      </c>
      <c r="E15" s="6">
        <v>6900</v>
      </c>
      <c r="F15" s="133">
        <f t="shared" si="0"/>
        <v>116.94915254237289</v>
      </c>
    </row>
    <row r="16" spans="1:6">
      <c r="A16" s="5" t="s">
        <v>30</v>
      </c>
      <c r="B16" s="5"/>
      <c r="C16" s="5"/>
      <c r="D16" s="5"/>
      <c r="E16" s="5"/>
      <c r="F16" s="132"/>
    </row>
    <row r="17" spans="1:6">
      <c r="A17" s="5" t="s">
        <v>31</v>
      </c>
      <c r="B17" s="5"/>
      <c r="C17" s="5"/>
      <c r="D17" s="5"/>
      <c r="E17" s="5"/>
      <c r="F17" s="132"/>
    </row>
    <row r="18" spans="1:6" ht="26.25">
      <c r="A18" s="5" t="s">
        <v>32</v>
      </c>
      <c r="B18" s="5"/>
      <c r="C18" s="5"/>
      <c r="D18" s="5"/>
      <c r="E18" s="5"/>
      <c r="F18" s="132"/>
    </row>
    <row r="19" spans="1:6">
      <c r="A19" s="5" t="s">
        <v>33</v>
      </c>
      <c r="B19" s="6">
        <v>10000</v>
      </c>
      <c r="C19" s="6">
        <v>10500</v>
      </c>
      <c r="D19" s="6">
        <f t="shared" si="1"/>
        <v>0</v>
      </c>
      <c r="E19" s="6">
        <v>10500</v>
      </c>
      <c r="F19" s="133">
        <f t="shared" si="0"/>
        <v>100</v>
      </c>
    </row>
    <row r="20" spans="1:6" ht="26.25">
      <c r="A20" s="5" t="s">
        <v>34</v>
      </c>
      <c r="B20" s="5"/>
      <c r="C20" s="5"/>
      <c r="D20" s="5"/>
      <c r="E20" s="5"/>
      <c r="F20" s="132"/>
    </row>
    <row r="21" spans="1:6">
      <c r="A21" s="5" t="s">
        <v>35</v>
      </c>
      <c r="B21" s="5"/>
      <c r="C21" s="5"/>
      <c r="D21" s="5"/>
      <c r="E21" s="5"/>
      <c r="F21" s="132"/>
    </row>
    <row r="22" spans="1:6">
      <c r="A22" s="5" t="s">
        <v>36</v>
      </c>
      <c r="B22" s="5"/>
      <c r="C22" s="5"/>
      <c r="D22" s="5"/>
      <c r="E22" s="5"/>
      <c r="F22" s="132"/>
    </row>
    <row r="23" spans="1:6" ht="26.25">
      <c r="A23" s="5" t="s">
        <v>37</v>
      </c>
      <c r="B23" s="5"/>
      <c r="C23" s="5"/>
      <c r="D23" s="5"/>
      <c r="E23" s="5"/>
      <c r="F23" s="132"/>
    </row>
    <row r="24" spans="1:6">
      <c r="A24" s="5" t="s">
        <v>38</v>
      </c>
      <c r="B24" s="5"/>
      <c r="C24" s="5"/>
      <c r="D24" s="5"/>
      <c r="E24" s="5"/>
      <c r="F24" s="132"/>
    </row>
    <row r="25" spans="1:6" ht="26.25">
      <c r="A25" s="5" t="s">
        <v>39</v>
      </c>
      <c r="B25" s="5"/>
      <c r="C25" s="5"/>
      <c r="D25" s="5"/>
      <c r="E25" s="5"/>
      <c r="F25" s="132"/>
    </row>
    <row r="26" spans="1:6">
      <c r="A26" s="5" t="s">
        <v>40</v>
      </c>
      <c r="B26" s="6">
        <v>18000</v>
      </c>
      <c r="C26" s="6">
        <v>19000</v>
      </c>
      <c r="D26" s="6">
        <f t="shared" si="1"/>
        <v>-750</v>
      </c>
      <c r="E26" s="6">
        <v>18250</v>
      </c>
      <c r="F26" s="133">
        <f t="shared" si="0"/>
        <v>96.05263157894737</v>
      </c>
    </row>
    <row r="27" spans="1:6">
      <c r="A27" s="5" t="s">
        <v>41</v>
      </c>
      <c r="B27" s="5"/>
      <c r="C27" s="5"/>
      <c r="D27" s="5"/>
      <c r="E27" s="5"/>
      <c r="F27" s="132"/>
    </row>
    <row r="28" spans="1:6" ht="26.25">
      <c r="A28" s="5" t="s">
        <v>42</v>
      </c>
      <c r="B28" s="5"/>
      <c r="C28" s="5"/>
      <c r="D28" s="5"/>
      <c r="E28" s="5"/>
      <c r="F28" s="132"/>
    </row>
    <row r="29" spans="1:6">
      <c r="A29" s="5" t="s">
        <v>43</v>
      </c>
      <c r="B29" s="5"/>
      <c r="C29" s="5"/>
      <c r="D29" s="5"/>
      <c r="E29" s="5"/>
      <c r="F29" s="132"/>
    </row>
    <row r="30" spans="1:6">
      <c r="A30" s="5" t="s">
        <v>44</v>
      </c>
      <c r="B30" s="5"/>
      <c r="C30" s="5"/>
      <c r="D30" s="5"/>
      <c r="E30" s="5"/>
      <c r="F30" s="132"/>
    </row>
    <row r="31" spans="1:6">
      <c r="A31" s="5" t="s">
        <v>45</v>
      </c>
      <c r="B31" s="5"/>
      <c r="C31" s="5"/>
      <c r="D31" s="5"/>
      <c r="E31" s="5"/>
      <c r="F31" s="132"/>
    </row>
    <row r="32" spans="1:6">
      <c r="A32" s="5" t="s">
        <v>46</v>
      </c>
      <c r="B32" s="5"/>
      <c r="C32" s="5"/>
      <c r="D32" s="5"/>
      <c r="E32" s="5"/>
      <c r="F32" s="132"/>
    </row>
    <row r="33" spans="1:6">
      <c r="A33" s="5" t="s">
        <v>47</v>
      </c>
      <c r="B33" s="5"/>
      <c r="C33" s="5"/>
      <c r="D33" s="5"/>
      <c r="E33" s="5"/>
      <c r="F33" s="132"/>
    </row>
    <row r="34" spans="1:6">
      <c r="A34" s="5" t="s">
        <v>48</v>
      </c>
      <c r="B34" s="5"/>
      <c r="C34" s="5"/>
      <c r="D34" s="5"/>
      <c r="E34" s="5"/>
      <c r="F34" s="132"/>
    </row>
    <row r="35" spans="1:6" ht="26.25">
      <c r="A35" s="5" t="s">
        <v>49</v>
      </c>
      <c r="B35" s="6">
        <v>3500</v>
      </c>
      <c r="C35" s="6">
        <v>2000</v>
      </c>
      <c r="D35" s="6">
        <f t="shared" si="1"/>
        <v>-200</v>
      </c>
      <c r="E35" s="6">
        <v>1800</v>
      </c>
      <c r="F35" s="133">
        <f t="shared" si="0"/>
        <v>90</v>
      </c>
    </row>
    <row r="36" spans="1:6">
      <c r="A36" s="5" t="s">
        <v>50</v>
      </c>
      <c r="B36" s="5"/>
      <c r="C36" s="5"/>
      <c r="D36" s="5"/>
      <c r="E36" s="5"/>
      <c r="F36" s="132"/>
    </row>
    <row r="37" spans="1:6">
      <c r="A37" s="5" t="s">
        <v>51</v>
      </c>
      <c r="B37" s="5"/>
      <c r="C37" s="5"/>
      <c r="D37" s="5"/>
      <c r="E37" s="5"/>
      <c r="F37" s="132"/>
    </row>
    <row r="38" spans="1:6">
      <c r="A38" s="5" t="s">
        <v>52</v>
      </c>
      <c r="B38" s="5"/>
      <c r="C38" s="5"/>
      <c r="D38" s="5"/>
      <c r="E38" s="5"/>
      <c r="F38" s="132"/>
    </row>
    <row r="39" spans="1:6">
      <c r="A39" s="5" t="s">
        <v>53</v>
      </c>
      <c r="B39" s="5"/>
      <c r="C39" s="5"/>
      <c r="D39" s="5"/>
      <c r="E39" s="5"/>
      <c r="F39" s="132"/>
    </row>
    <row r="40" spans="1:6" ht="26.25">
      <c r="A40" s="5" t="s">
        <v>54</v>
      </c>
      <c r="B40" s="5"/>
      <c r="C40" s="5"/>
      <c r="D40" s="5"/>
      <c r="E40" s="5"/>
      <c r="F40" s="132"/>
    </row>
    <row r="41" spans="1:6">
      <c r="A41" s="5" t="s">
        <v>55</v>
      </c>
      <c r="B41" s="17">
        <v>600</v>
      </c>
      <c r="C41" s="17">
        <v>580</v>
      </c>
      <c r="D41" s="17">
        <f t="shared" si="1"/>
        <v>-50</v>
      </c>
      <c r="E41" s="17">
        <v>530</v>
      </c>
      <c r="F41" s="118">
        <f t="shared" si="0"/>
        <v>91.379310344827587</v>
      </c>
    </row>
    <row r="42" spans="1:6" ht="26.25">
      <c r="A42" s="5" t="s">
        <v>56</v>
      </c>
      <c r="B42" s="5"/>
      <c r="C42" s="5"/>
      <c r="D42" s="5"/>
      <c r="E42" s="5"/>
      <c r="F42" s="132"/>
    </row>
    <row r="43" spans="1:6">
      <c r="A43" s="5" t="s">
        <v>57</v>
      </c>
      <c r="B43" s="5"/>
      <c r="C43" s="5"/>
      <c r="D43" s="5"/>
      <c r="E43" s="5"/>
      <c r="F43" s="132"/>
    </row>
    <row r="44" spans="1:6" ht="39">
      <c r="A44" s="11" t="s">
        <v>58</v>
      </c>
      <c r="B44" s="12">
        <v>87000</v>
      </c>
      <c r="C44" s="12">
        <v>87000</v>
      </c>
      <c r="D44" s="12">
        <f t="shared" si="1"/>
        <v>0</v>
      </c>
      <c r="E44" s="12">
        <v>87000</v>
      </c>
      <c r="F44" s="50">
        <f t="shared" si="0"/>
        <v>100</v>
      </c>
    </row>
    <row r="45" spans="1:6">
      <c r="A45" s="5" t="s">
        <v>25</v>
      </c>
      <c r="B45" s="6">
        <v>87000</v>
      </c>
      <c r="C45" s="6">
        <v>87000</v>
      </c>
      <c r="D45" s="6">
        <f t="shared" si="1"/>
        <v>0</v>
      </c>
      <c r="E45" s="6">
        <v>87000</v>
      </c>
      <c r="F45" s="133">
        <f t="shared" si="0"/>
        <v>100</v>
      </c>
    </row>
    <row r="46" spans="1:6">
      <c r="A46" s="5" t="s">
        <v>26</v>
      </c>
      <c r="B46" s="6">
        <v>87000</v>
      </c>
      <c r="C46" s="6">
        <v>87000</v>
      </c>
      <c r="D46" s="6">
        <f t="shared" si="1"/>
        <v>0</v>
      </c>
      <c r="E46" s="6">
        <v>87000</v>
      </c>
      <c r="F46" s="133">
        <f t="shared" si="0"/>
        <v>100</v>
      </c>
    </row>
    <row r="47" spans="1:6">
      <c r="A47" s="13" t="s">
        <v>27</v>
      </c>
      <c r="B47" s="14">
        <v>87000</v>
      </c>
      <c r="C47" s="14">
        <v>87000</v>
      </c>
      <c r="D47" s="14">
        <f t="shared" si="1"/>
        <v>0</v>
      </c>
      <c r="E47" s="14">
        <v>87000</v>
      </c>
      <c r="F47" s="114">
        <f t="shared" si="0"/>
        <v>100</v>
      </c>
    </row>
    <row r="48" spans="1:6">
      <c r="A48" s="15" t="s">
        <v>28</v>
      </c>
      <c r="B48" s="16">
        <v>87000</v>
      </c>
      <c r="C48" s="16">
        <v>87000</v>
      </c>
      <c r="D48" s="16">
        <f t="shared" si="1"/>
        <v>0</v>
      </c>
      <c r="E48" s="16">
        <v>87000</v>
      </c>
      <c r="F48" s="57">
        <f t="shared" si="0"/>
        <v>100</v>
      </c>
    </row>
    <row r="49" spans="1:6" ht="26.25">
      <c r="A49" s="5" t="s">
        <v>59</v>
      </c>
      <c r="B49" s="6">
        <v>48000</v>
      </c>
      <c r="C49" s="6">
        <v>46000</v>
      </c>
      <c r="D49" s="6">
        <f t="shared" si="1"/>
        <v>0</v>
      </c>
      <c r="E49" s="6">
        <v>46000</v>
      </c>
      <c r="F49" s="133">
        <f t="shared" si="0"/>
        <v>100</v>
      </c>
    </row>
    <row r="50" spans="1:6" ht="26.25">
      <c r="A50" s="5" t="s">
        <v>60</v>
      </c>
      <c r="B50" s="5"/>
      <c r="C50" s="5"/>
      <c r="D50" s="5"/>
      <c r="E50" s="5"/>
      <c r="F50" s="132"/>
    </row>
    <row r="51" spans="1:6" ht="26.25">
      <c r="A51" s="5" t="s">
        <v>61</v>
      </c>
      <c r="B51" s="6">
        <v>27000</v>
      </c>
      <c r="C51" s="6">
        <v>29000</v>
      </c>
      <c r="D51" s="6">
        <f t="shared" si="1"/>
        <v>0</v>
      </c>
      <c r="E51" s="6">
        <v>29000</v>
      </c>
      <c r="F51" s="133">
        <f t="shared" si="0"/>
        <v>100</v>
      </c>
    </row>
    <row r="52" spans="1:6" ht="26.25">
      <c r="A52" s="5" t="s">
        <v>34</v>
      </c>
      <c r="B52" s="5"/>
      <c r="C52" s="5"/>
      <c r="D52" s="5"/>
      <c r="E52" s="5"/>
      <c r="F52" s="132"/>
    </row>
    <row r="53" spans="1:6">
      <c r="A53" s="5" t="s">
        <v>35</v>
      </c>
      <c r="B53" s="5"/>
      <c r="C53" s="5"/>
      <c r="D53" s="5"/>
      <c r="E53" s="5"/>
      <c r="F53" s="132"/>
    </row>
    <row r="54" spans="1:6">
      <c r="A54" s="5" t="s">
        <v>36</v>
      </c>
      <c r="B54" s="5"/>
      <c r="C54" s="5"/>
      <c r="D54" s="5"/>
      <c r="E54" s="5"/>
      <c r="F54" s="132"/>
    </row>
    <row r="55" spans="1:6">
      <c r="A55" s="5" t="s">
        <v>38</v>
      </c>
      <c r="B55" s="5"/>
      <c r="C55" s="5"/>
      <c r="D55" s="5"/>
      <c r="E55" s="5"/>
      <c r="F55" s="132"/>
    </row>
    <row r="56" spans="1:6">
      <c r="A56" s="5" t="s">
        <v>62</v>
      </c>
      <c r="B56" s="6">
        <v>12000</v>
      </c>
      <c r="C56" s="6">
        <v>12000</v>
      </c>
      <c r="D56" s="6">
        <f t="shared" si="1"/>
        <v>0</v>
      </c>
      <c r="E56" s="6">
        <v>12000</v>
      </c>
      <c r="F56" s="133">
        <f t="shared" si="0"/>
        <v>100</v>
      </c>
    </row>
    <row r="57" spans="1:6" ht="26.25">
      <c r="A57" s="5" t="s">
        <v>42</v>
      </c>
      <c r="B57" s="5"/>
      <c r="C57" s="5"/>
      <c r="D57" s="5"/>
      <c r="E57" s="5"/>
      <c r="F57" s="132"/>
    </row>
    <row r="58" spans="1:6">
      <c r="A58" s="5" t="s">
        <v>63</v>
      </c>
      <c r="B58" s="5"/>
      <c r="C58" s="5"/>
      <c r="D58" s="5"/>
      <c r="E58" s="5"/>
      <c r="F58" s="132"/>
    </row>
    <row r="59" spans="1:6">
      <c r="A59" s="5" t="s">
        <v>46</v>
      </c>
      <c r="B59" s="5"/>
      <c r="C59" s="5"/>
      <c r="D59" s="5"/>
      <c r="E59" s="5"/>
      <c r="F59" s="132"/>
    </row>
    <row r="60" spans="1:6">
      <c r="A60" s="11" t="s">
        <v>64</v>
      </c>
      <c r="B60" s="12">
        <v>5000</v>
      </c>
      <c r="C60" s="12">
        <v>5000</v>
      </c>
      <c r="D60" s="12">
        <f t="shared" si="1"/>
        <v>-2000</v>
      </c>
      <c r="E60" s="12">
        <v>3000</v>
      </c>
      <c r="F60" s="50">
        <f t="shared" si="0"/>
        <v>60</v>
      </c>
    </row>
    <row r="61" spans="1:6">
      <c r="A61" s="5" t="s">
        <v>25</v>
      </c>
      <c r="B61" s="6">
        <v>5000</v>
      </c>
      <c r="C61" s="6">
        <v>5000</v>
      </c>
      <c r="D61" s="6">
        <f t="shared" si="1"/>
        <v>-2000</v>
      </c>
      <c r="E61" s="6">
        <v>3000</v>
      </c>
      <c r="F61" s="133">
        <f t="shared" si="0"/>
        <v>60</v>
      </c>
    </row>
    <row r="62" spans="1:6">
      <c r="A62" s="5" t="s">
        <v>26</v>
      </c>
      <c r="B62" s="6">
        <v>5000</v>
      </c>
      <c r="C62" s="6">
        <v>5000</v>
      </c>
      <c r="D62" s="6">
        <f t="shared" si="1"/>
        <v>-2000</v>
      </c>
      <c r="E62" s="6">
        <v>3000</v>
      </c>
      <c r="F62" s="133">
        <f t="shared" si="0"/>
        <v>60</v>
      </c>
    </row>
    <row r="63" spans="1:6">
      <c r="A63" s="13" t="s">
        <v>27</v>
      </c>
      <c r="B63" s="14">
        <v>5000</v>
      </c>
      <c r="C63" s="14">
        <v>5000</v>
      </c>
      <c r="D63" s="14">
        <f t="shared" si="1"/>
        <v>-2000</v>
      </c>
      <c r="E63" s="14">
        <v>3000</v>
      </c>
      <c r="F63" s="114">
        <f t="shared" si="0"/>
        <v>60</v>
      </c>
    </row>
    <row r="64" spans="1:6">
      <c r="A64" s="15" t="s">
        <v>28</v>
      </c>
      <c r="B64" s="16">
        <v>5000</v>
      </c>
      <c r="C64" s="16">
        <v>5000</v>
      </c>
      <c r="D64" s="16">
        <f t="shared" si="1"/>
        <v>-2000</v>
      </c>
      <c r="E64" s="16">
        <v>3000</v>
      </c>
      <c r="F64" s="57">
        <f t="shared" si="0"/>
        <v>60</v>
      </c>
    </row>
    <row r="65" spans="1:6">
      <c r="A65" s="5" t="s">
        <v>65</v>
      </c>
      <c r="B65" s="6">
        <v>5000</v>
      </c>
      <c r="C65" s="6">
        <v>5000</v>
      </c>
      <c r="D65" s="6">
        <f t="shared" si="1"/>
        <v>-2000</v>
      </c>
      <c r="E65" s="6">
        <v>3000</v>
      </c>
      <c r="F65" s="133">
        <f t="shared" si="0"/>
        <v>60</v>
      </c>
    </row>
    <row r="66" spans="1:6" ht="26.25">
      <c r="A66" s="5" t="s">
        <v>42</v>
      </c>
      <c r="B66" s="5"/>
      <c r="C66" s="5"/>
      <c r="D66" s="5"/>
      <c r="E66" s="5"/>
      <c r="F66" s="132"/>
    </row>
    <row r="67" spans="1:6">
      <c r="A67" s="11" t="s">
        <v>66</v>
      </c>
      <c r="B67" s="18">
        <v>266</v>
      </c>
      <c r="C67" s="18">
        <v>266</v>
      </c>
      <c r="D67" s="18">
        <f t="shared" si="1"/>
        <v>671.06</v>
      </c>
      <c r="E67" s="18">
        <v>937.06</v>
      </c>
      <c r="F67" s="51">
        <f t="shared" si="0"/>
        <v>352.27819548872179</v>
      </c>
    </row>
    <row r="68" spans="1:6">
      <c r="A68" s="5" t="s">
        <v>67</v>
      </c>
      <c r="B68" s="17">
        <v>266</v>
      </c>
      <c r="C68" s="17">
        <v>266</v>
      </c>
      <c r="D68" s="17">
        <f t="shared" si="1"/>
        <v>671.06</v>
      </c>
      <c r="E68" s="17">
        <v>937.06</v>
      </c>
      <c r="F68" s="118">
        <f t="shared" si="0"/>
        <v>352.27819548872179</v>
      </c>
    </row>
    <row r="69" spans="1:6">
      <c r="A69" s="5" t="s">
        <v>68</v>
      </c>
      <c r="B69" s="17">
        <v>266</v>
      </c>
      <c r="C69" s="17">
        <v>266</v>
      </c>
      <c r="D69" s="17">
        <f t="shared" si="1"/>
        <v>671.06</v>
      </c>
      <c r="E69" s="17">
        <v>937.06</v>
      </c>
      <c r="F69" s="118">
        <f t="shared" ref="F69:F128" si="2">SUM(E69/C69*100)</f>
        <v>352.27819548872179</v>
      </c>
    </row>
    <row r="70" spans="1:6">
      <c r="A70" s="13" t="s">
        <v>69</v>
      </c>
      <c r="B70" s="19">
        <v>266</v>
      </c>
      <c r="C70" s="19">
        <v>266</v>
      </c>
      <c r="D70" s="19">
        <f t="shared" si="1"/>
        <v>671.06</v>
      </c>
      <c r="E70" s="19">
        <f>SUM(E71+E76)</f>
        <v>937.06</v>
      </c>
      <c r="F70" s="113">
        <f t="shared" si="2"/>
        <v>352.27819548872179</v>
      </c>
    </row>
    <row r="71" spans="1:6">
      <c r="A71" s="15" t="s">
        <v>28</v>
      </c>
      <c r="B71" s="20">
        <v>266</v>
      </c>
      <c r="C71" s="20">
        <v>266</v>
      </c>
      <c r="D71" s="20">
        <f t="shared" ref="D71:D95" si="3">SUM(E71-C71)</f>
        <v>421.05999999999995</v>
      </c>
      <c r="E71" s="20">
        <f>SUM(E72+E74)</f>
        <v>687.06</v>
      </c>
      <c r="F71" s="58">
        <f t="shared" si="2"/>
        <v>258.29323308270676</v>
      </c>
    </row>
    <row r="72" spans="1:6">
      <c r="A72" s="5" t="s">
        <v>81</v>
      </c>
      <c r="B72" s="17">
        <v>0</v>
      </c>
      <c r="C72" s="17">
        <v>0</v>
      </c>
      <c r="D72" s="17">
        <v>500</v>
      </c>
      <c r="E72" s="17">
        <v>500</v>
      </c>
      <c r="F72" s="118"/>
    </row>
    <row r="73" spans="1:6" s="3" customFormat="1">
      <c r="A73" s="5" t="s">
        <v>38</v>
      </c>
      <c r="B73" s="17">
        <v>0</v>
      </c>
      <c r="C73" s="17">
        <v>0</v>
      </c>
      <c r="D73" s="17">
        <v>500</v>
      </c>
      <c r="E73" s="17">
        <v>500</v>
      </c>
      <c r="F73" s="118"/>
    </row>
    <row r="74" spans="1:6" ht="26.25">
      <c r="A74" s="5" t="s">
        <v>70</v>
      </c>
      <c r="B74" s="17">
        <v>266</v>
      </c>
      <c r="C74" s="17">
        <v>266</v>
      </c>
      <c r="D74" s="17">
        <f t="shared" si="3"/>
        <v>-78.94</v>
      </c>
      <c r="E74" s="17">
        <v>187.06</v>
      </c>
      <c r="F74" s="118">
        <f t="shared" si="2"/>
        <v>70.323308270676691</v>
      </c>
    </row>
    <row r="75" spans="1:6">
      <c r="A75" s="5" t="s">
        <v>51</v>
      </c>
      <c r="B75" s="5"/>
      <c r="C75" s="5"/>
      <c r="D75" s="5"/>
      <c r="E75" s="5"/>
      <c r="F75" s="132"/>
    </row>
    <row r="76" spans="1:6" s="3" customFormat="1">
      <c r="A76" s="15" t="s">
        <v>84</v>
      </c>
      <c r="B76" s="20">
        <v>0</v>
      </c>
      <c r="C76" s="20">
        <v>0</v>
      </c>
      <c r="D76" s="20">
        <v>250</v>
      </c>
      <c r="E76" s="20">
        <v>250</v>
      </c>
      <c r="F76" s="58"/>
    </row>
    <row r="77" spans="1:6" s="3" customFormat="1">
      <c r="A77" s="5" t="s">
        <v>82</v>
      </c>
      <c r="B77" s="5">
        <v>0</v>
      </c>
      <c r="C77" s="5">
        <v>0</v>
      </c>
      <c r="D77" s="5">
        <v>250</v>
      </c>
      <c r="E77" s="5">
        <v>250</v>
      </c>
      <c r="F77" s="132"/>
    </row>
    <row r="78" spans="1:6">
      <c r="A78" s="5" t="s">
        <v>83</v>
      </c>
      <c r="B78" s="5">
        <v>0</v>
      </c>
      <c r="C78" s="5">
        <v>0</v>
      </c>
      <c r="D78" s="5">
        <v>250</v>
      </c>
      <c r="E78" s="5">
        <v>250</v>
      </c>
      <c r="F78" s="132"/>
    </row>
    <row r="79" spans="1:6" ht="26.25">
      <c r="A79" s="11" t="s">
        <v>71</v>
      </c>
      <c r="B79" s="12">
        <v>3100</v>
      </c>
      <c r="C79" s="12">
        <v>3100</v>
      </c>
      <c r="D79" s="12">
        <f t="shared" si="3"/>
        <v>0</v>
      </c>
      <c r="E79" s="12">
        <v>3100</v>
      </c>
      <c r="F79" s="50">
        <f t="shared" si="2"/>
        <v>100</v>
      </c>
    </row>
    <row r="80" spans="1:6">
      <c r="A80" s="5" t="s">
        <v>67</v>
      </c>
      <c r="B80" s="6">
        <v>3100</v>
      </c>
      <c r="C80" s="6">
        <v>3100</v>
      </c>
      <c r="D80" s="6">
        <f t="shared" si="3"/>
        <v>0</v>
      </c>
      <c r="E80" s="6">
        <v>3100</v>
      </c>
      <c r="F80" s="133">
        <f t="shared" si="2"/>
        <v>100</v>
      </c>
    </row>
    <row r="81" spans="1:6">
      <c r="A81" s="5" t="s">
        <v>68</v>
      </c>
      <c r="B81" s="6">
        <v>3100</v>
      </c>
      <c r="C81" s="6">
        <v>3100</v>
      </c>
      <c r="D81" s="6">
        <f t="shared" si="3"/>
        <v>0</v>
      </c>
      <c r="E81" s="6">
        <v>3100</v>
      </c>
      <c r="F81" s="133">
        <f t="shared" si="2"/>
        <v>100</v>
      </c>
    </row>
    <row r="82" spans="1:6">
      <c r="A82" s="13" t="s">
        <v>69</v>
      </c>
      <c r="B82" s="14">
        <v>3100</v>
      </c>
      <c r="C82" s="14">
        <v>3100</v>
      </c>
      <c r="D82" s="14">
        <f t="shared" si="3"/>
        <v>0</v>
      </c>
      <c r="E82" s="14">
        <v>3100</v>
      </c>
      <c r="F82" s="114">
        <f t="shared" si="2"/>
        <v>100</v>
      </c>
    </row>
    <row r="83" spans="1:6">
      <c r="A83" s="15" t="s">
        <v>28</v>
      </c>
      <c r="B83" s="16">
        <v>3100</v>
      </c>
      <c r="C83" s="16">
        <v>3100</v>
      </c>
      <c r="D83" s="16">
        <f t="shared" si="3"/>
        <v>0</v>
      </c>
      <c r="E83" s="16">
        <v>3100</v>
      </c>
      <c r="F83" s="57">
        <f t="shared" si="2"/>
        <v>100</v>
      </c>
    </row>
    <row r="84" spans="1:6" ht="26.25">
      <c r="A84" s="5" t="s">
        <v>72</v>
      </c>
      <c r="B84" s="6">
        <v>1100</v>
      </c>
      <c r="C84" s="6">
        <v>1100</v>
      </c>
      <c r="D84" s="6">
        <f t="shared" si="3"/>
        <v>0</v>
      </c>
      <c r="E84" s="6">
        <v>1100</v>
      </c>
      <c r="F84" s="133">
        <f t="shared" si="2"/>
        <v>100</v>
      </c>
    </row>
    <row r="85" spans="1:6" ht="26.25">
      <c r="A85" s="5" t="s">
        <v>73</v>
      </c>
      <c r="B85" s="6">
        <v>2000</v>
      </c>
      <c r="C85" s="6">
        <v>2000</v>
      </c>
      <c r="D85" s="6">
        <f t="shared" si="3"/>
        <v>0</v>
      </c>
      <c r="E85" s="6">
        <v>2000</v>
      </c>
      <c r="F85" s="133">
        <f t="shared" si="2"/>
        <v>100</v>
      </c>
    </row>
    <row r="86" spans="1:6" ht="26.25">
      <c r="A86" s="5" t="s">
        <v>74</v>
      </c>
      <c r="B86" s="5"/>
      <c r="C86" s="5"/>
      <c r="D86" s="5"/>
      <c r="E86" s="5"/>
      <c r="F86" s="132"/>
    </row>
    <row r="87" spans="1:6" ht="26.25">
      <c r="A87" s="5" t="s">
        <v>75</v>
      </c>
      <c r="B87" s="5"/>
      <c r="C87" s="5"/>
      <c r="D87" s="5"/>
      <c r="E87" s="5"/>
      <c r="F87" s="132"/>
    </row>
    <row r="88" spans="1:6">
      <c r="A88" s="11" t="s">
        <v>76</v>
      </c>
      <c r="B88" s="11"/>
      <c r="C88" s="12">
        <v>12000</v>
      </c>
      <c r="D88" s="12">
        <f t="shared" si="3"/>
        <v>0</v>
      </c>
      <c r="E88" s="12">
        <v>12000</v>
      </c>
      <c r="F88" s="50">
        <f t="shared" si="2"/>
        <v>100</v>
      </c>
    </row>
    <row r="89" spans="1:6">
      <c r="A89" s="5" t="s">
        <v>67</v>
      </c>
      <c r="B89" s="5"/>
      <c r="C89" s="6">
        <v>12000</v>
      </c>
      <c r="D89" s="6">
        <f t="shared" si="3"/>
        <v>0</v>
      </c>
      <c r="E89" s="6">
        <v>12000</v>
      </c>
      <c r="F89" s="133">
        <f t="shared" si="2"/>
        <v>100</v>
      </c>
    </row>
    <row r="90" spans="1:6">
      <c r="A90" s="5" t="s">
        <v>68</v>
      </c>
      <c r="B90" s="5"/>
      <c r="C90" s="6">
        <v>12000</v>
      </c>
      <c r="D90" s="6">
        <f t="shared" si="3"/>
        <v>0</v>
      </c>
      <c r="E90" s="6">
        <v>12000</v>
      </c>
      <c r="F90" s="133">
        <f t="shared" si="2"/>
        <v>100</v>
      </c>
    </row>
    <row r="91" spans="1:6">
      <c r="A91" s="13" t="s">
        <v>69</v>
      </c>
      <c r="B91" s="13"/>
      <c r="C91" s="14">
        <v>12000</v>
      </c>
      <c r="D91" s="14">
        <f t="shared" si="3"/>
        <v>0</v>
      </c>
      <c r="E91" s="14">
        <v>12000</v>
      </c>
      <c r="F91" s="114">
        <f t="shared" si="2"/>
        <v>100</v>
      </c>
    </row>
    <row r="92" spans="1:6">
      <c r="A92" s="15" t="s">
        <v>28</v>
      </c>
      <c r="B92" s="15"/>
      <c r="C92" s="16">
        <v>12000</v>
      </c>
      <c r="D92" s="16">
        <f t="shared" si="3"/>
        <v>0</v>
      </c>
      <c r="E92" s="16">
        <v>12000</v>
      </c>
      <c r="F92" s="57">
        <f t="shared" si="2"/>
        <v>100</v>
      </c>
    </row>
    <row r="93" spans="1:6" ht="26.25">
      <c r="A93" s="5" t="s">
        <v>77</v>
      </c>
      <c r="B93" s="5"/>
      <c r="C93" s="6">
        <v>7000</v>
      </c>
      <c r="D93" s="6">
        <f t="shared" si="3"/>
        <v>0</v>
      </c>
      <c r="E93" s="6">
        <v>7000</v>
      </c>
      <c r="F93" s="133">
        <f t="shared" si="2"/>
        <v>100</v>
      </c>
    </row>
    <row r="94" spans="1:6">
      <c r="A94" s="5" t="s">
        <v>78</v>
      </c>
      <c r="B94" s="5"/>
      <c r="C94" s="6">
        <v>5000</v>
      </c>
      <c r="D94" s="6">
        <f t="shared" si="3"/>
        <v>0</v>
      </c>
      <c r="E94" s="6">
        <v>5000</v>
      </c>
      <c r="F94" s="133">
        <f t="shared" si="2"/>
        <v>100</v>
      </c>
    </row>
    <row r="95" spans="1:6">
      <c r="A95" s="5" t="s">
        <v>46</v>
      </c>
      <c r="B95" s="5"/>
      <c r="C95" s="5"/>
      <c r="D95" s="5">
        <f t="shared" si="3"/>
        <v>0</v>
      </c>
      <c r="E95" s="5"/>
      <c r="F95" s="132"/>
    </row>
    <row r="96" spans="1:6">
      <c r="F96" s="131"/>
    </row>
    <row r="97" spans="1:6">
      <c r="F97" s="131"/>
    </row>
    <row r="98" spans="1:6">
      <c r="A98" s="43" t="s">
        <v>161</v>
      </c>
      <c r="B98" s="44">
        <v>1209205</v>
      </c>
      <c r="C98" s="44">
        <v>1364447.17</v>
      </c>
      <c r="D98" s="44">
        <f>SUM(E98-C98)</f>
        <v>90321</v>
      </c>
      <c r="E98" s="44">
        <v>1454768.17</v>
      </c>
      <c r="F98" s="133">
        <f t="shared" si="2"/>
        <v>106.61960404080723</v>
      </c>
    </row>
    <row r="99" spans="1:6">
      <c r="A99" s="45" t="s">
        <v>21</v>
      </c>
      <c r="B99" s="46">
        <v>1209205</v>
      </c>
      <c r="C99" s="46">
        <v>1364447.17</v>
      </c>
      <c r="D99" s="46">
        <f t="shared" ref="D99:D165" si="4">SUM(E99-C99)</f>
        <v>90321</v>
      </c>
      <c r="E99" s="46">
        <v>1454768.17</v>
      </c>
      <c r="F99" s="109">
        <f t="shared" si="2"/>
        <v>106.61960404080723</v>
      </c>
    </row>
    <row r="100" spans="1:6">
      <c r="A100" s="47" t="s">
        <v>22</v>
      </c>
      <c r="B100" s="48">
        <v>1209205</v>
      </c>
      <c r="C100" s="48">
        <v>1364447.17</v>
      </c>
      <c r="D100" s="48">
        <f t="shared" si="4"/>
        <v>90321</v>
      </c>
      <c r="E100" s="48">
        <v>1454768.17</v>
      </c>
      <c r="F100" s="111">
        <f t="shared" si="2"/>
        <v>106.61960404080723</v>
      </c>
    </row>
    <row r="101" spans="1:6" ht="26.25">
      <c r="A101" s="43" t="s">
        <v>23</v>
      </c>
      <c r="B101" s="44">
        <v>1209205</v>
      </c>
      <c r="C101" s="44">
        <v>1364447.17</v>
      </c>
      <c r="D101" s="44">
        <f t="shared" si="4"/>
        <v>90321</v>
      </c>
      <c r="E101" s="44">
        <v>1454768.17</v>
      </c>
      <c r="F101" s="133">
        <f t="shared" si="2"/>
        <v>106.61960404080723</v>
      </c>
    </row>
    <row r="102" spans="1:6" ht="26.25">
      <c r="A102" s="49" t="s">
        <v>85</v>
      </c>
      <c r="B102" s="50">
        <v>6700</v>
      </c>
      <c r="C102" s="50">
        <v>7000</v>
      </c>
      <c r="D102" s="50">
        <f t="shared" si="4"/>
        <v>2000</v>
      </c>
      <c r="E102" s="50">
        <v>9000</v>
      </c>
      <c r="F102" s="50">
        <f t="shared" si="2"/>
        <v>128.57142857142858</v>
      </c>
    </row>
    <row r="103" spans="1:6">
      <c r="A103" s="43" t="s">
        <v>67</v>
      </c>
      <c r="B103" s="44">
        <v>6700</v>
      </c>
      <c r="C103" s="44">
        <v>7000</v>
      </c>
      <c r="D103" s="44">
        <f t="shared" si="4"/>
        <v>2000</v>
      </c>
      <c r="E103" s="44">
        <v>9000</v>
      </c>
      <c r="F103" s="133">
        <f t="shared" si="2"/>
        <v>128.57142857142858</v>
      </c>
    </row>
    <row r="104" spans="1:6">
      <c r="A104" s="43" t="s">
        <v>68</v>
      </c>
      <c r="B104" s="44">
        <v>6700</v>
      </c>
      <c r="C104" s="44">
        <v>7000</v>
      </c>
      <c r="D104" s="44">
        <f t="shared" si="4"/>
        <v>2000</v>
      </c>
      <c r="E104" s="44">
        <v>9000</v>
      </c>
      <c r="F104" s="133">
        <f t="shared" si="2"/>
        <v>128.57142857142858</v>
      </c>
    </row>
    <row r="105" spans="1:6">
      <c r="A105" s="53" t="s">
        <v>86</v>
      </c>
      <c r="B105" s="54">
        <v>6700</v>
      </c>
      <c r="C105" s="54">
        <v>7000</v>
      </c>
      <c r="D105" s="54">
        <f t="shared" si="4"/>
        <v>2000</v>
      </c>
      <c r="E105" s="54">
        <v>9000</v>
      </c>
      <c r="F105" s="114">
        <f t="shared" si="2"/>
        <v>128.57142857142858</v>
      </c>
    </row>
    <row r="106" spans="1:6">
      <c r="A106" s="56" t="s">
        <v>28</v>
      </c>
      <c r="B106" s="57">
        <v>4500</v>
      </c>
      <c r="C106" s="57">
        <v>4700</v>
      </c>
      <c r="D106" s="57">
        <f t="shared" si="4"/>
        <v>1100</v>
      </c>
      <c r="E106" s="57">
        <v>5800</v>
      </c>
      <c r="F106" s="57">
        <f t="shared" si="2"/>
        <v>123.40425531914893</v>
      </c>
    </row>
    <row r="107" spans="1:6">
      <c r="A107" s="43" t="s">
        <v>87</v>
      </c>
      <c r="B107" s="52">
        <v>125</v>
      </c>
      <c r="C107" s="52">
        <v>125</v>
      </c>
      <c r="D107" s="52">
        <f t="shared" si="4"/>
        <v>0</v>
      </c>
      <c r="E107" s="52">
        <v>125</v>
      </c>
      <c r="F107" s="118">
        <f t="shared" si="2"/>
        <v>100</v>
      </c>
    </row>
    <row r="108" spans="1:6">
      <c r="A108" s="43" t="s">
        <v>88</v>
      </c>
      <c r="B108" s="52">
        <v>700</v>
      </c>
      <c r="C108" s="52">
        <v>700</v>
      </c>
      <c r="D108" s="52">
        <f t="shared" si="4"/>
        <v>0</v>
      </c>
      <c r="E108" s="52">
        <v>700</v>
      </c>
      <c r="F108" s="118">
        <f t="shared" si="2"/>
        <v>100</v>
      </c>
    </row>
    <row r="109" spans="1:6">
      <c r="A109" s="43" t="s">
        <v>89</v>
      </c>
      <c r="B109" s="43"/>
      <c r="C109" s="43"/>
      <c r="D109" s="43"/>
      <c r="E109" s="43"/>
      <c r="F109" s="132"/>
    </row>
    <row r="110" spans="1:6">
      <c r="A110" s="43" t="s">
        <v>90</v>
      </c>
      <c r="B110" s="52">
        <v>25</v>
      </c>
      <c r="C110" s="52">
        <v>25</v>
      </c>
      <c r="D110" s="52">
        <f t="shared" si="4"/>
        <v>0</v>
      </c>
      <c r="E110" s="52">
        <v>25</v>
      </c>
      <c r="F110" s="118">
        <f t="shared" si="2"/>
        <v>100</v>
      </c>
    </row>
    <row r="111" spans="1:6" ht="26.25">
      <c r="A111" s="43" t="s">
        <v>91</v>
      </c>
      <c r="B111" s="52">
        <v>300</v>
      </c>
      <c r="C111" s="52">
        <v>300</v>
      </c>
      <c r="D111" s="52">
        <f t="shared" si="4"/>
        <v>0</v>
      </c>
      <c r="E111" s="52">
        <v>300</v>
      </c>
      <c r="F111" s="118">
        <f t="shared" si="2"/>
        <v>100</v>
      </c>
    </row>
    <row r="112" spans="1:6">
      <c r="A112" s="43" t="s">
        <v>30</v>
      </c>
      <c r="B112" s="43"/>
      <c r="C112" s="43"/>
      <c r="D112" s="43"/>
      <c r="E112" s="43"/>
      <c r="F112" s="132"/>
    </row>
    <row r="113" spans="1:6" ht="26.25">
      <c r="A113" s="43" t="s">
        <v>32</v>
      </c>
      <c r="B113" s="43"/>
      <c r="C113" s="43"/>
      <c r="D113" s="43"/>
      <c r="E113" s="43"/>
      <c r="F113" s="132"/>
    </row>
    <row r="114" spans="1:6">
      <c r="A114" s="43" t="s">
        <v>92</v>
      </c>
      <c r="B114" s="44">
        <v>1800</v>
      </c>
      <c r="C114" s="44">
        <v>1800</v>
      </c>
      <c r="D114" s="44">
        <f t="shared" si="4"/>
        <v>0</v>
      </c>
      <c r="E114" s="44">
        <v>1800</v>
      </c>
      <c r="F114" s="133">
        <f t="shared" si="2"/>
        <v>100</v>
      </c>
    </row>
    <row r="115" spans="1:6" ht="26.25">
      <c r="A115" s="43" t="s">
        <v>34</v>
      </c>
      <c r="B115" s="43"/>
      <c r="C115" s="43"/>
      <c r="D115" s="43"/>
      <c r="E115" s="43"/>
      <c r="F115" s="132"/>
    </row>
    <row r="116" spans="1:6">
      <c r="A116" s="43" t="s">
        <v>36</v>
      </c>
      <c r="B116" s="43"/>
      <c r="C116" s="43"/>
      <c r="D116" s="43"/>
      <c r="E116" s="43"/>
      <c r="F116" s="132"/>
    </row>
    <row r="117" spans="1:6" ht="26.25">
      <c r="A117" s="43" t="s">
        <v>39</v>
      </c>
      <c r="B117" s="43"/>
      <c r="C117" s="43"/>
      <c r="D117" s="43"/>
      <c r="E117" s="43"/>
      <c r="F117" s="132"/>
    </row>
    <row r="118" spans="1:6">
      <c r="A118" s="43" t="s">
        <v>93</v>
      </c>
      <c r="B118" s="52">
        <v>800</v>
      </c>
      <c r="C118" s="44">
        <v>1000</v>
      </c>
      <c r="D118" s="44">
        <f t="shared" si="4"/>
        <v>0</v>
      </c>
      <c r="E118" s="44">
        <v>1000</v>
      </c>
      <c r="F118" s="133">
        <f t="shared" si="2"/>
        <v>100</v>
      </c>
    </row>
    <row r="119" spans="1:6">
      <c r="A119" s="43" t="s">
        <v>41</v>
      </c>
      <c r="B119" s="43"/>
      <c r="C119" s="43"/>
      <c r="D119" s="43"/>
      <c r="E119" s="43"/>
      <c r="F119" s="132"/>
    </row>
    <row r="120" spans="1:6" ht="26.25">
      <c r="A120" s="43" t="s">
        <v>42</v>
      </c>
      <c r="B120" s="43"/>
      <c r="C120" s="43"/>
      <c r="D120" s="43"/>
      <c r="E120" s="43"/>
      <c r="F120" s="132"/>
    </row>
    <row r="121" spans="1:6">
      <c r="A121" s="43" t="s">
        <v>43</v>
      </c>
      <c r="B121" s="43"/>
      <c r="C121" s="43"/>
      <c r="D121" s="43"/>
      <c r="E121" s="43"/>
      <c r="F121" s="132"/>
    </row>
    <row r="122" spans="1:6">
      <c r="A122" s="43" t="s">
        <v>44</v>
      </c>
      <c r="B122" s="43"/>
      <c r="C122" s="43"/>
      <c r="D122" s="43"/>
      <c r="E122" s="43"/>
      <c r="F122" s="132"/>
    </row>
    <row r="123" spans="1:6">
      <c r="A123" s="43" t="s">
        <v>46</v>
      </c>
      <c r="B123" s="43"/>
      <c r="C123" s="43"/>
      <c r="D123" s="43"/>
      <c r="E123" s="43"/>
      <c r="F123" s="132"/>
    </row>
    <row r="124" spans="1:6" ht="26.25">
      <c r="A124" s="43" t="s">
        <v>94</v>
      </c>
      <c r="B124" s="52">
        <v>700</v>
      </c>
      <c r="C124" s="52">
        <v>700</v>
      </c>
      <c r="D124" s="52">
        <f t="shared" si="4"/>
        <v>300</v>
      </c>
      <c r="E124" s="52">
        <v>1000</v>
      </c>
      <c r="F124" s="118">
        <f t="shared" si="2"/>
        <v>142.85714285714286</v>
      </c>
    </row>
    <row r="125" spans="1:6">
      <c r="A125" s="43" t="s">
        <v>51</v>
      </c>
      <c r="B125" s="43"/>
      <c r="C125" s="43"/>
      <c r="D125" s="43"/>
      <c r="E125" s="43"/>
      <c r="F125" s="132"/>
    </row>
    <row r="126" spans="1:6">
      <c r="A126" s="43" t="s">
        <v>52</v>
      </c>
      <c r="B126" s="43"/>
      <c r="C126" s="43"/>
      <c r="D126" s="43"/>
      <c r="E126" s="43"/>
      <c r="F126" s="132"/>
    </row>
    <row r="127" spans="1:6" ht="26.25">
      <c r="A127" s="43" t="s">
        <v>54</v>
      </c>
      <c r="B127" s="43"/>
      <c r="C127" s="43"/>
      <c r="D127" s="43"/>
      <c r="E127" s="43"/>
      <c r="F127" s="132"/>
    </row>
    <row r="128" spans="1:6">
      <c r="A128" s="43" t="s">
        <v>95</v>
      </c>
      <c r="B128" s="52">
        <v>50</v>
      </c>
      <c r="C128" s="52">
        <v>50</v>
      </c>
      <c r="D128" s="52">
        <f t="shared" si="4"/>
        <v>0</v>
      </c>
      <c r="E128" s="52">
        <v>50</v>
      </c>
      <c r="F128" s="118">
        <f t="shared" si="2"/>
        <v>100</v>
      </c>
    </row>
    <row r="129" spans="1:6" ht="26.25">
      <c r="A129" s="43" t="s">
        <v>96</v>
      </c>
      <c r="B129" s="43"/>
      <c r="C129" s="43"/>
      <c r="D129" s="43"/>
      <c r="E129" s="43"/>
      <c r="F129" s="132"/>
    </row>
    <row r="130" spans="1:6">
      <c r="A130" s="43" t="s">
        <v>57</v>
      </c>
      <c r="B130" s="43"/>
      <c r="C130" s="43"/>
      <c r="D130" s="43"/>
      <c r="E130" s="43"/>
      <c r="F130" s="132"/>
    </row>
    <row r="131" spans="1:6" s="42" customFormat="1">
      <c r="A131" s="43" t="s">
        <v>158</v>
      </c>
      <c r="B131" s="43">
        <v>0</v>
      </c>
      <c r="C131" s="43">
        <v>0</v>
      </c>
      <c r="D131" s="43">
        <v>800</v>
      </c>
      <c r="E131" s="43">
        <v>800</v>
      </c>
      <c r="F131" s="132"/>
    </row>
    <row r="132" spans="1:6" s="42" customFormat="1">
      <c r="A132" s="43" t="s">
        <v>159</v>
      </c>
      <c r="B132" s="43">
        <v>0</v>
      </c>
      <c r="C132" s="43">
        <v>0</v>
      </c>
      <c r="D132" s="43">
        <v>400</v>
      </c>
      <c r="E132" s="43">
        <v>400</v>
      </c>
      <c r="F132" s="132"/>
    </row>
    <row r="133" spans="1:6" s="42" customFormat="1" ht="26.25">
      <c r="A133" s="43" t="s">
        <v>75</v>
      </c>
      <c r="B133" s="43"/>
      <c r="C133" s="43"/>
      <c r="D133" s="43">
        <v>400</v>
      </c>
      <c r="E133" s="43">
        <v>400</v>
      </c>
      <c r="F133" s="132"/>
    </row>
    <row r="134" spans="1:6" ht="26.25">
      <c r="A134" s="56" t="s">
        <v>97</v>
      </c>
      <c r="B134" s="57">
        <v>2200</v>
      </c>
      <c r="C134" s="57">
        <v>2300</v>
      </c>
      <c r="D134" s="57">
        <f t="shared" si="4"/>
        <v>900</v>
      </c>
      <c r="E134" s="57">
        <v>3200</v>
      </c>
      <c r="F134" s="57">
        <f t="shared" ref="F134:F196" si="5">SUM(E134/C134*100)</f>
        <v>139.13043478260869</v>
      </c>
    </row>
    <row r="135" spans="1:6">
      <c r="A135" s="43" t="s">
        <v>98</v>
      </c>
      <c r="B135" s="44">
        <v>2000</v>
      </c>
      <c r="C135" s="44">
        <v>2100</v>
      </c>
      <c r="D135" s="44">
        <f t="shared" si="4"/>
        <v>900</v>
      </c>
      <c r="E135" s="44">
        <v>3000</v>
      </c>
      <c r="F135" s="133">
        <f t="shared" si="5"/>
        <v>142.85714285714286</v>
      </c>
    </row>
    <row r="136" spans="1:6">
      <c r="A136" s="43" t="s">
        <v>99</v>
      </c>
      <c r="B136" s="43"/>
      <c r="C136" s="43"/>
      <c r="D136" s="43"/>
      <c r="E136" s="43"/>
      <c r="F136" s="132"/>
    </row>
    <row r="137" spans="1:6">
      <c r="A137" s="43" t="s">
        <v>100</v>
      </c>
      <c r="B137" s="43"/>
      <c r="C137" s="43"/>
      <c r="D137" s="43"/>
      <c r="E137" s="43"/>
      <c r="F137" s="132"/>
    </row>
    <row r="138" spans="1:6">
      <c r="A138" s="43" t="s">
        <v>101</v>
      </c>
      <c r="B138" s="43"/>
      <c r="C138" s="43"/>
      <c r="D138" s="43"/>
      <c r="E138" s="43"/>
      <c r="F138" s="132"/>
    </row>
    <row r="139" spans="1:6" ht="26.25">
      <c r="A139" s="43" t="s">
        <v>102</v>
      </c>
      <c r="B139" s="43"/>
      <c r="C139" s="43"/>
      <c r="D139" s="43"/>
      <c r="E139" s="43"/>
      <c r="F139" s="132"/>
    </row>
    <row r="140" spans="1:6" ht="26.25">
      <c r="A140" s="43" t="s">
        <v>103</v>
      </c>
      <c r="B140" s="52">
        <v>200</v>
      </c>
      <c r="C140" s="52">
        <v>200</v>
      </c>
      <c r="D140" s="52">
        <f t="shared" si="4"/>
        <v>0</v>
      </c>
      <c r="E140" s="52">
        <v>200</v>
      </c>
      <c r="F140" s="118">
        <f t="shared" si="5"/>
        <v>100</v>
      </c>
    </row>
    <row r="141" spans="1:6" ht="39">
      <c r="A141" s="49" t="s">
        <v>104</v>
      </c>
      <c r="B141" s="50">
        <v>31100</v>
      </c>
      <c r="C141" s="50">
        <v>31566.68</v>
      </c>
      <c r="D141" s="50">
        <f t="shared" si="4"/>
        <v>0</v>
      </c>
      <c r="E141" s="50">
        <v>31566.68</v>
      </c>
      <c r="F141" s="50">
        <f t="shared" si="5"/>
        <v>100</v>
      </c>
    </row>
    <row r="142" spans="1:6">
      <c r="A142" s="43" t="s">
        <v>67</v>
      </c>
      <c r="B142" s="44">
        <v>31100</v>
      </c>
      <c r="C142" s="44">
        <v>31566.68</v>
      </c>
      <c r="D142" s="44">
        <f t="shared" si="4"/>
        <v>0</v>
      </c>
      <c r="E142" s="44">
        <v>31566.68</v>
      </c>
      <c r="F142" s="133">
        <f t="shared" si="5"/>
        <v>100</v>
      </c>
    </row>
    <row r="143" spans="1:6">
      <c r="A143" s="43" t="s">
        <v>68</v>
      </c>
      <c r="B143" s="44">
        <v>31100</v>
      </c>
      <c r="C143" s="44">
        <v>31566.68</v>
      </c>
      <c r="D143" s="44">
        <f t="shared" si="4"/>
        <v>0</v>
      </c>
      <c r="E143" s="44">
        <v>31566.68</v>
      </c>
      <c r="F143" s="133">
        <f t="shared" si="5"/>
        <v>100</v>
      </c>
    </row>
    <row r="144" spans="1:6" ht="26.25">
      <c r="A144" s="53" t="s">
        <v>105</v>
      </c>
      <c r="B144" s="54">
        <v>31100</v>
      </c>
      <c r="C144" s="54">
        <v>31566.68</v>
      </c>
      <c r="D144" s="54">
        <f t="shared" si="4"/>
        <v>3000</v>
      </c>
      <c r="E144" s="54">
        <v>34566.68</v>
      </c>
      <c r="F144" s="114">
        <f t="shared" si="5"/>
        <v>109.50369186750079</v>
      </c>
    </row>
    <row r="145" spans="1:6" ht="26.25">
      <c r="A145" s="56" t="s">
        <v>97</v>
      </c>
      <c r="B145" s="57">
        <v>31100</v>
      </c>
      <c r="C145" s="57">
        <v>31566.68</v>
      </c>
      <c r="D145" s="57">
        <f t="shared" si="4"/>
        <v>3000</v>
      </c>
      <c r="E145" s="57">
        <v>34566.68</v>
      </c>
      <c r="F145" s="57">
        <f t="shared" si="5"/>
        <v>109.50369186750079</v>
      </c>
    </row>
    <row r="146" spans="1:6">
      <c r="A146" s="43" t="s">
        <v>106</v>
      </c>
      <c r="B146" s="52">
        <v>100</v>
      </c>
      <c r="C146" s="52">
        <v>657</v>
      </c>
      <c r="D146" s="52">
        <f t="shared" si="4"/>
        <v>0</v>
      </c>
      <c r="E146" s="52">
        <v>657</v>
      </c>
      <c r="F146" s="118">
        <f t="shared" si="5"/>
        <v>100</v>
      </c>
    </row>
    <row r="147" spans="1:6" ht="26.25">
      <c r="A147" s="43" t="s">
        <v>107</v>
      </c>
      <c r="B147" s="44">
        <v>31000</v>
      </c>
      <c r="C147" s="44">
        <v>30909.68</v>
      </c>
      <c r="D147" s="44">
        <f t="shared" si="4"/>
        <v>3000</v>
      </c>
      <c r="E147" s="44">
        <v>33909.68</v>
      </c>
      <c r="F147" s="133">
        <f t="shared" si="5"/>
        <v>109.70569737376769</v>
      </c>
    </row>
    <row r="148" spans="1:6" ht="26.25">
      <c r="A148" s="49" t="s">
        <v>108</v>
      </c>
      <c r="B148" s="50">
        <v>10000</v>
      </c>
      <c r="C148" s="50">
        <v>10300</v>
      </c>
      <c r="D148" s="50">
        <f t="shared" si="4"/>
        <v>0</v>
      </c>
      <c r="E148" s="50">
        <v>10300</v>
      </c>
      <c r="F148" s="50">
        <f t="shared" si="5"/>
        <v>100</v>
      </c>
    </row>
    <row r="149" spans="1:6">
      <c r="A149" s="43" t="s">
        <v>67</v>
      </c>
      <c r="B149" s="44">
        <v>10000</v>
      </c>
      <c r="C149" s="44">
        <v>10300</v>
      </c>
      <c r="D149" s="44">
        <f t="shared" si="4"/>
        <v>0</v>
      </c>
      <c r="E149" s="44">
        <v>10300</v>
      </c>
      <c r="F149" s="133">
        <f t="shared" si="5"/>
        <v>100</v>
      </c>
    </row>
    <row r="150" spans="1:6">
      <c r="A150" s="43" t="s">
        <v>68</v>
      </c>
      <c r="B150" s="44">
        <v>10000</v>
      </c>
      <c r="C150" s="44">
        <v>10300</v>
      </c>
      <c r="D150" s="44">
        <f t="shared" si="4"/>
        <v>0</v>
      </c>
      <c r="E150" s="44">
        <v>10300</v>
      </c>
      <c r="F150" s="133">
        <f t="shared" si="5"/>
        <v>100</v>
      </c>
    </row>
    <row r="151" spans="1:6">
      <c r="A151" s="53" t="s">
        <v>109</v>
      </c>
      <c r="B151" s="54">
        <v>10000</v>
      </c>
      <c r="C151" s="54">
        <v>10300</v>
      </c>
      <c r="D151" s="54">
        <f t="shared" si="4"/>
        <v>0</v>
      </c>
      <c r="E151" s="54">
        <v>10300</v>
      </c>
      <c r="F151" s="114">
        <f t="shared" si="5"/>
        <v>100</v>
      </c>
    </row>
    <row r="152" spans="1:6">
      <c r="A152" s="56" t="s">
        <v>28</v>
      </c>
      <c r="B152" s="57">
        <v>5700</v>
      </c>
      <c r="C152" s="57">
        <v>6000</v>
      </c>
      <c r="D152" s="57">
        <f t="shared" si="4"/>
        <v>0</v>
      </c>
      <c r="E152" s="57">
        <v>6000</v>
      </c>
      <c r="F152" s="57">
        <f t="shared" si="5"/>
        <v>100</v>
      </c>
    </row>
    <row r="153" spans="1:6" ht="26.25">
      <c r="A153" s="43" t="s">
        <v>110</v>
      </c>
      <c r="B153" s="52">
        <v>300</v>
      </c>
      <c r="C153" s="52">
        <v>700</v>
      </c>
      <c r="D153" s="52">
        <f t="shared" si="4"/>
        <v>0</v>
      </c>
      <c r="E153" s="52">
        <v>700</v>
      </c>
      <c r="F153" s="118">
        <f t="shared" si="5"/>
        <v>100</v>
      </c>
    </row>
    <row r="154" spans="1:6">
      <c r="A154" s="43" t="s">
        <v>30</v>
      </c>
      <c r="B154" s="43"/>
      <c r="C154" s="43"/>
      <c r="D154" s="43"/>
      <c r="E154" s="43"/>
      <c r="F154" s="132"/>
    </row>
    <row r="155" spans="1:6">
      <c r="A155" s="43" t="s">
        <v>111</v>
      </c>
      <c r="B155" s="44">
        <v>4000</v>
      </c>
      <c r="C155" s="44">
        <v>4000</v>
      </c>
      <c r="D155" s="44">
        <f t="shared" si="4"/>
        <v>0</v>
      </c>
      <c r="E155" s="44">
        <v>4000</v>
      </c>
      <c r="F155" s="133">
        <f t="shared" si="5"/>
        <v>100</v>
      </c>
    </row>
    <row r="156" spans="1:6" ht="26.25">
      <c r="A156" s="43" t="s">
        <v>34</v>
      </c>
      <c r="B156" s="43"/>
      <c r="C156" s="43"/>
      <c r="D156" s="43"/>
      <c r="E156" s="43"/>
      <c r="F156" s="132"/>
    </row>
    <row r="157" spans="1:6">
      <c r="A157" s="43" t="s">
        <v>35</v>
      </c>
      <c r="B157" s="43"/>
      <c r="C157" s="43"/>
      <c r="D157" s="43"/>
      <c r="E157" s="43"/>
      <c r="F157" s="132"/>
    </row>
    <row r="158" spans="1:6">
      <c r="A158" s="43" t="s">
        <v>112</v>
      </c>
      <c r="B158" s="52">
        <v>400</v>
      </c>
      <c r="C158" s="52">
        <v>200</v>
      </c>
      <c r="D158" s="52">
        <f t="shared" si="4"/>
        <v>0</v>
      </c>
      <c r="E158" s="52">
        <v>200</v>
      </c>
      <c r="F158" s="118">
        <f t="shared" si="5"/>
        <v>100</v>
      </c>
    </row>
    <row r="159" spans="1:6" ht="26.25">
      <c r="A159" s="43" t="s">
        <v>113</v>
      </c>
      <c r="B159" s="52">
        <v>100</v>
      </c>
      <c r="C159" s="52">
        <v>200</v>
      </c>
      <c r="D159" s="52">
        <f t="shared" si="4"/>
        <v>0</v>
      </c>
      <c r="E159" s="52">
        <v>200</v>
      </c>
      <c r="F159" s="118">
        <f t="shared" si="5"/>
        <v>100</v>
      </c>
    </row>
    <row r="160" spans="1:6">
      <c r="A160" s="43" t="s">
        <v>51</v>
      </c>
      <c r="B160" s="43"/>
      <c r="C160" s="43"/>
      <c r="D160" s="43"/>
      <c r="E160" s="43"/>
      <c r="F160" s="132"/>
    </row>
    <row r="161" spans="1:6" ht="26.25">
      <c r="A161" s="43" t="s">
        <v>114</v>
      </c>
      <c r="B161" s="52">
        <v>900</v>
      </c>
      <c r="C161" s="52">
        <v>900</v>
      </c>
      <c r="D161" s="52">
        <f t="shared" si="4"/>
        <v>0</v>
      </c>
      <c r="E161" s="52">
        <v>900</v>
      </c>
      <c r="F161" s="118">
        <f t="shared" si="5"/>
        <v>100</v>
      </c>
    </row>
    <row r="162" spans="1:6" ht="26.25">
      <c r="A162" s="56" t="s">
        <v>97</v>
      </c>
      <c r="B162" s="57">
        <v>4300</v>
      </c>
      <c r="C162" s="57">
        <v>4300</v>
      </c>
      <c r="D162" s="57">
        <f t="shared" si="4"/>
        <v>0</v>
      </c>
      <c r="E162" s="57">
        <v>4300</v>
      </c>
      <c r="F162" s="57">
        <f t="shared" si="5"/>
        <v>100</v>
      </c>
    </row>
    <row r="163" spans="1:6">
      <c r="A163" s="43" t="s">
        <v>115</v>
      </c>
      <c r="B163" s="44">
        <v>4000</v>
      </c>
      <c r="C163" s="44">
        <v>4000</v>
      </c>
      <c r="D163" s="44">
        <f t="shared" si="4"/>
        <v>0</v>
      </c>
      <c r="E163" s="44">
        <v>4000</v>
      </c>
      <c r="F163" s="133">
        <f t="shared" si="5"/>
        <v>100</v>
      </c>
    </row>
    <row r="164" spans="1:6" ht="26.25">
      <c r="A164" s="43" t="s">
        <v>116</v>
      </c>
      <c r="B164" s="52">
        <v>300</v>
      </c>
      <c r="C164" s="52">
        <v>300</v>
      </c>
      <c r="D164" s="52">
        <f t="shared" si="4"/>
        <v>0</v>
      </c>
      <c r="E164" s="52">
        <v>300</v>
      </c>
      <c r="F164" s="118">
        <f t="shared" si="5"/>
        <v>100</v>
      </c>
    </row>
    <row r="165" spans="1:6" ht="26.25">
      <c r="A165" s="49" t="s">
        <v>117</v>
      </c>
      <c r="B165" s="50">
        <v>6080</v>
      </c>
      <c r="C165" s="50">
        <v>6450</v>
      </c>
      <c r="D165" s="50">
        <f t="shared" si="4"/>
        <v>0</v>
      </c>
      <c r="E165" s="50">
        <v>6450</v>
      </c>
      <c r="F165" s="50">
        <f t="shared" si="5"/>
        <v>100</v>
      </c>
    </row>
    <row r="166" spans="1:6">
      <c r="A166" s="43" t="s">
        <v>67</v>
      </c>
      <c r="B166" s="44">
        <v>6080</v>
      </c>
      <c r="C166" s="44">
        <v>6450</v>
      </c>
      <c r="D166" s="44">
        <f t="shared" ref="D166:D229" si="6">SUM(E166-C166)</f>
        <v>0</v>
      </c>
      <c r="E166" s="44">
        <v>6450</v>
      </c>
      <c r="F166" s="133">
        <f t="shared" si="5"/>
        <v>100</v>
      </c>
    </row>
    <row r="167" spans="1:6">
      <c r="A167" s="43" t="s">
        <v>68</v>
      </c>
      <c r="B167" s="44">
        <v>6080</v>
      </c>
      <c r="C167" s="44">
        <v>6450</v>
      </c>
      <c r="D167" s="44">
        <f t="shared" si="6"/>
        <v>0</v>
      </c>
      <c r="E167" s="44">
        <v>6450</v>
      </c>
      <c r="F167" s="133">
        <f t="shared" si="5"/>
        <v>100</v>
      </c>
    </row>
    <row r="168" spans="1:6" ht="26.25">
      <c r="A168" s="53" t="s">
        <v>118</v>
      </c>
      <c r="B168" s="54">
        <v>6080</v>
      </c>
      <c r="C168" s="54">
        <v>6450</v>
      </c>
      <c r="D168" s="54">
        <f t="shared" si="6"/>
        <v>1550</v>
      </c>
      <c r="E168" s="54">
        <v>8000</v>
      </c>
      <c r="F168" s="114">
        <f t="shared" si="5"/>
        <v>124.03100775193798</v>
      </c>
    </row>
    <row r="169" spans="1:6">
      <c r="A169" s="56" t="s">
        <v>28</v>
      </c>
      <c r="B169" s="57">
        <v>6080</v>
      </c>
      <c r="C169" s="57">
        <v>6450</v>
      </c>
      <c r="D169" s="57">
        <f t="shared" si="6"/>
        <v>1550</v>
      </c>
      <c r="E169" s="57">
        <v>8000</v>
      </c>
      <c r="F169" s="57">
        <f t="shared" si="5"/>
        <v>124.03100775193798</v>
      </c>
    </row>
    <row r="170" spans="1:6" ht="26.25">
      <c r="A170" s="43" t="s">
        <v>119</v>
      </c>
      <c r="B170" s="44">
        <v>1100</v>
      </c>
      <c r="C170" s="44">
        <v>1200</v>
      </c>
      <c r="D170" s="44">
        <f t="shared" si="6"/>
        <v>0</v>
      </c>
      <c r="E170" s="44">
        <v>1200</v>
      </c>
      <c r="F170" s="133">
        <f t="shared" si="5"/>
        <v>100</v>
      </c>
    </row>
    <row r="171" spans="1:6">
      <c r="A171" s="43" t="s">
        <v>120</v>
      </c>
      <c r="B171" s="44">
        <v>3400</v>
      </c>
      <c r="C171" s="44">
        <v>3500</v>
      </c>
      <c r="D171" s="44">
        <f t="shared" si="6"/>
        <v>1500</v>
      </c>
      <c r="E171" s="44">
        <v>5000</v>
      </c>
      <c r="F171" s="133">
        <f t="shared" si="5"/>
        <v>142.85714285714286</v>
      </c>
    </row>
    <row r="172" spans="1:6">
      <c r="A172" s="43" t="s">
        <v>41</v>
      </c>
      <c r="B172" s="43"/>
      <c r="C172" s="43"/>
      <c r="D172" s="43"/>
      <c r="E172" s="43"/>
      <c r="F172" s="132"/>
    </row>
    <row r="173" spans="1:6" ht="26.25">
      <c r="A173" s="43" t="s">
        <v>121</v>
      </c>
      <c r="B173" s="44">
        <v>1500</v>
      </c>
      <c r="C173" s="44">
        <v>1600</v>
      </c>
      <c r="D173" s="44">
        <f t="shared" si="6"/>
        <v>0</v>
      </c>
      <c r="E173" s="44">
        <v>1600</v>
      </c>
      <c r="F173" s="133">
        <f t="shared" si="5"/>
        <v>100</v>
      </c>
    </row>
    <row r="174" spans="1:6" ht="26.25">
      <c r="A174" s="43" t="s">
        <v>122</v>
      </c>
      <c r="B174" s="52">
        <v>80</v>
      </c>
      <c r="C174" s="52">
        <v>150</v>
      </c>
      <c r="D174" s="52">
        <f t="shared" si="6"/>
        <v>50</v>
      </c>
      <c r="E174" s="52">
        <v>200</v>
      </c>
      <c r="F174" s="118">
        <f t="shared" si="5"/>
        <v>133.33333333333331</v>
      </c>
    </row>
    <row r="175" spans="1:6" ht="26.25">
      <c r="A175" s="43" t="s">
        <v>75</v>
      </c>
      <c r="B175" s="43"/>
      <c r="C175" s="43"/>
      <c r="D175" s="43"/>
      <c r="E175" s="43"/>
      <c r="F175" s="132"/>
    </row>
    <row r="176" spans="1:6" ht="26.25">
      <c r="A176" s="49" t="s">
        <v>123</v>
      </c>
      <c r="B176" s="50">
        <v>25822</v>
      </c>
      <c r="C176" s="50">
        <v>26896.720000000001</v>
      </c>
      <c r="D176" s="50">
        <f t="shared" si="6"/>
        <v>347</v>
      </c>
      <c r="E176" s="50">
        <v>27243.72</v>
      </c>
      <c r="F176" s="50">
        <f t="shared" si="5"/>
        <v>101.29012013360736</v>
      </c>
    </row>
    <row r="177" spans="1:6">
      <c r="A177" s="43" t="s">
        <v>67</v>
      </c>
      <c r="B177" s="44">
        <v>25822</v>
      </c>
      <c r="C177" s="44">
        <v>26896.720000000001</v>
      </c>
      <c r="D177" s="44">
        <f t="shared" si="6"/>
        <v>347</v>
      </c>
      <c r="E177" s="44">
        <v>27243.72</v>
      </c>
      <c r="F177" s="133">
        <f t="shared" si="5"/>
        <v>101.29012013360736</v>
      </c>
    </row>
    <row r="178" spans="1:6">
      <c r="A178" s="43" t="s">
        <v>68</v>
      </c>
      <c r="B178" s="44">
        <v>25822</v>
      </c>
      <c r="C178" s="44">
        <v>26896.720000000001</v>
      </c>
      <c r="D178" s="44">
        <f t="shared" si="6"/>
        <v>347</v>
      </c>
      <c r="E178" s="44">
        <v>27243.72</v>
      </c>
      <c r="F178" s="133">
        <f t="shared" si="5"/>
        <v>101.29012013360736</v>
      </c>
    </row>
    <row r="179" spans="1:6" ht="26.25">
      <c r="A179" s="53" t="s">
        <v>124</v>
      </c>
      <c r="B179" s="54">
        <v>25822</v>
      </c>
      <c r="C179" s="54">
        <v>26896.720000000001</v>
      </c>
      <c r="D179" s="54">
        <f t="shared" si="6"/>
        <v>347</v>
      </c>
      <c r="E179" s="54">
        <v>27243.72</v>
      </c>
      <c r="F179" s="114">
        <f t="shared" si="5"/>
        <v>101.29012013360736</v>
      </c>
    </row>
    <row r="180" spans="1:6">
      <c r="A180" s="56" t="s">
        <v>28</v>
      </c>
      <c r="B180" s="57">
        <v>6850</v>
      </c>
      <c r="C180" s="57">
        <v>7396.72</v>
      </c>
      <c r="D180" s="57">
        <v>347</v>
      </c>
      <c r="E180" s="57">
        <f>SUM(C180+D180)</f>
        <v>7743.72</v>
      </c>
      <c r="F180" s="57">
        <f t="shared" si="5"/>
        <v>104.69126856228166</v>
      </c>
    </row>
    <row r="181" spans="1:6">
      <c r="A181" s="43" t="s">
        <v>125</v>
      </c>
      <c r="B181" s="52">
        <v>300</v>
      </c>
      <c r="C181" s="52">
        <v>500</v>
      </c>
      <c r="D181" s="52">
        <f t="shared" si="6"/>
        <v>0</v>
      </c>
      <c r="E181" s="52">
        <v>500</v>
      </c>
      <c r="F181" s="118">
        <f t="shared" si="5"/>
        <v>100</v>
      </c>
    </row>
    <row r="182" spans="1:6">
      <c r="A182" s="43" t="s">
        <v>126</v>
      </c>
      <c r="B182" s="43"/>
      <c r="C182" s="43"/>
      <c r="D182" s="43"/>
      <c r="E182" s="43"/>
      <c r="F182" s="132"/>
    </row>
    <row r="183" spans="1:6">
      <c r="A183" s="43" t="s">
        <v>127</v>
      </c>
      <c r="B183" s="52">
        <v>50</v>
      </c>
      <c r="C183" s="52">
        <v>85</v>
      </c>
      <c r="D183" s="52">
        <f t="shared" si="6"/>
        <v>0</v>
      </c>
      <c r="E183" s="52">
        <v>85</v>
      </c>
      <c r="F183" s="118">
        <f t="shared" si="5"/>
        <v>100</v>
      </c>
    </row>
    <row r="184" spans="1:6" ht="26.25">
      <c r="A184" s="43" t="s">
        <v>128</v>
      </c>
      <c r="B184" s="43"/>
      <c r="C184" s="43"/>
      <c r="D184" s="43"/>
      <c r="E184" s="43"/>
      <c r="F184" s="132"/>
    </row>
    <row r="185" spans="1:6" ht="26.25">
      <c r="A185" s="43" t="s">
        <v>129</v>
      </c>
      <c r="B185" s="52">
        <v>500</v>
      </c>
      <c r="C185" s="44">
        <v>2000</v>
      </c>
      <c r="D185" s="44">
        <f t="shared" si="6"/>
        <v>0</v>
      </c>
      <c r="E185" s="44">
        <v>2000</v>
      </c>
      <c r="F185" s="133">
        <f t="shared" si="5"/>
        <v>100</v>
      </c>
    </row>
    <row r="186" spans="1:6">
      <c r="A186" s="43" t="s">
        <v>30</v>
      </c>
      <c r="B186" s="43"/>
      <c r="C186" s="43"/>
      <c r="D186" s="43"/>
      <c r="E186" s="43"/>
      <c r="F186" s="132"/>
    </row>
    <row r="187" spans="1:6" ht="26.25">
      <c r="A187" s="43" t="s">
        <v>130</v>
      </c>
      <c r="B187" s="44">
        <v>1400</v>
      </c>
      <c r="C187" s="44">
        <v>1000</v>
      </c>
      <c r="D187" s="44">
        <f t="shared" si="6"/>
        <v>0</v>
      </c>
      <c r="E187" s="44">
        <v>1000</v>
      </c>
      <c r="F187" s="133">
        <f t="shared" si="5"/>
        <v>100</v>
      </c>
    </row>
    <row r="188" spans="1:6" ht="26.25">
      <c r="A188" s="43" t="s">
        <v>34</v>
      </c>
      <c r="B188" s="43"/>
      <c r="C188" s="43"/>
      <c r="D188" s="43"/>
      <c r="E188" s="43"/>
      <c r="F188" s="132"/>
    </row>
    <row r="189" spans="1:6">
      <c r="A189" s="43" t="s">
        <v>36</v>
      </c>
      <c r="B189" s="43"/>
      <c r="C189" s="43"/>
      <c r="D189" s="43"/>
      <c r="E189" s="43"/>
      <c r="F189" s="132"/>
    </row>
    <row r="190" spans="1:6">
      <c r="A190" s="43" t="s">
        <v>131</v>
      </c>
      <c r="B190" s="44">
        <v>4000</v>
      </c>
      <c r="C190" s="44">
        <v>2000</v>
      </c>
      <c r="D190" s="44">
        <f t="shared" si="6"/>
        <v>0</v>
      </c>
      <c r="E190" s="44">
        <v>2000</v>
      </c>
      <c r="F190" s="133">
        <f t="shared" si="5"/>
        <v>100</v>
      </c>
    </row>
    <row r="191" spans="1:6">
      <c r="A191" s="43" t="s">
        <v>41</v>
      </c>
      <c r="B191" s="43"/>
      <c r="C191" s="43"/>
      <c r="D191" s="43"/>
      <c r="E191" s="43"/>
      <c r="F191" s="132"/>
    </row>
    <row r="192" spans="1:6">
      <c r="A192" s="43" t="s">
        <v>44</v>
      </c>
      <c r="B192" s="43"/>
      <c r="C192" s="43"/>
      <c r="D192" s="43"/>
      <c r="E192" s="43"/>
      <c r="F192" s="132"/>
    </row>
    <row r="193" spans="1:6">
      <c r="A193" s="43" t="s">
        <v>63</v>
      </c>
      <c r="B193" s="43"/>
      <c r="C193" s="43"/>
      <c r="D193" s="43"/>
      <c r="E193" s="43"/>
      <c r="F193" s="132"/>
    </row>
    <row r="194" spans="1:6">
      <c r="A194" s="43" t="s">
        <v>46</v>
      </c>
      <c r="B194" s="43"/>
      <c r="C194" s="43"/>
      <c r="D194" s="43"/>
      <c r="E194" s="43"/>
      <c r="F194" s="132"/>
    </row>
    <row r="195" spans="1:6">
      <c r="A195" s="43" t="s">
        <v>48</v>
      </c>
      <c r="B195" s="43"/>
      <c r="C195" s="43"/>
      <c r="D195" s="43"/>
      <c r="E195" s="43"/>
      <c r="F195" s="132"/>
    </row>
    <row r="196" spans="1:6" ht="26.25">
      <c r="A196" s="43" t="s">
        <v>132</v>
      </c>
      <c r="B196" s="52">
        <v>600</v>
      </c>
      <c r="C196" s="44">
        <v>1000</v>
      </c>
      <c r="D196" s="44">
        <f t="shared" si="6"/>
        <v>0</v>
      </c>
      <c r="E196" s="44">
        <v>1000</v>
      </c>
      <c r="F196" s="133">
        <f t="shared" si="5"/>
        <v>100</v>
      </c>
    </row>
    <row r="197" spans="1:6" ht="26.25">
      <c r="A197" s="43" t="s">
        <v>75</v>
      </c>
      <c r="B197" s="43"/>
      <c r="C197" s="43"/>
      <c r="D197" s="43"/>
      <c r="E197" s="43"/>
      <c r="F197" s="132"/>
    </row>
    <row r="198" spans="1:6">
      <c r="A198" s="43" t="s">
        <v>133</v>
      </c>
      <c r="B198" s="43"/>
      <c r="C198" s="52">
        <v>811.72</v>
      </c>
      <c r="D198" s="52">
        <f t="shared" si="6"/>
        <v>0</v>
      </c>
      <c r="E198" s="52">
        <v>811.72</v>
      </c>
      <c r="F198" s="118"/>
    </row>
    <row r="199" spans="1:6">
      <c r="A199" s="43" t="s">
        <v>134</v>
      </c>
      <c r="B199" s="43"/>
      <c r="C199" s="43"/>
      <c r="D199" s="43"/>
      <c r="E199" s="43"/>
      <c r="F199" s="132"/>
    </row>
    <row r="200" spans="1:6" ht="26.25">
      <c r="A200" s="56" t="s">
        <v>97</v>
      </c>
      <c r="B200" s="57">
        <v>18972</v>
      </c>
      <c r="C200" s="57">
        <v>19500</v>
      </c>
      <c r="D200" s="57">
        <f t="shared" si="6"/>
        <v>0</v>
      </c>
      <c r="E200" s="57">
        <v>19500</v>
      </c>
      <c r="F200" s="57">
        <f t="shared" ref="F200:F244" si="7">SUM(E200/C200*100)</f>
        <v>100</v>
      </c>
    </row>
    <row r="201" spans="1:6">
      <c r="A201" s="43" t="s">
        <v>135</v>
      </c>
      <c r="B201" s="44">
        <v>16972</v>
      </c>
      <c r="C201" s="44">
        <v>17000</v>
      </c>
      <c r="D201" s="44">
        <f t="shared" si="6"/>
        <v>0</v>
      </c>
      <c r="E201" s="44">
        <v>17000</v>
      </c>
      <c r="F201" s="133">
        <f t="shared" si="7"/>
        <v>100</v>
      </c>
    </row>
    <row r="202" spans="1:6">
      <c r="A202" s="43" t="s">
        <v>99</v>
      </c>
      <c r="B202" s="43"/>
      <c r="C202" s="43"/>
      <c r="D202" s="43"/>
      <c r="E202" s="43"/>
      <c r="F202" s="132"/>
    </row>
    <row r="203" spans="1:6" ht="26.25">
      <c r="A203" s="43" t="s">
        <v>102</v>
      </c>
      <c r="B203" s="43"/>
      <c r="C203" s="43"/>
      <c r="D203" s="43"/>
      <c r="E203" s="43"/>
      <c r="F203" s="132"/>
    </row>
    <row r="204" spans="1:6" ht="26.25">
      <c r="A204" s="43" t="s">
        <v>136</v>
      </c>
      <c r="B204" s="44">
        <v>2000</v>
      </c>
      <c r="C204" s="44">
        <v>2500</v>
      </c>
      <c r="D204" s="44">
        <f t="shared" si="6"/>
        <v>0</v>
      </c>
      <c r="E204" s="44">
        <v>2500</v>
      </c>
      <c r="F204" s="133">
        <f t="shared" si="7"/>
        <v>100</v>
      </c>
    </row>
    <row r="205" spans="1:6" ht="26.25">
      <c r="A205" s="49" t="s">
        <v>137</v>
      </c>
      <c r="B205" s="50">
        <v>49500</v>
      </c>
      <c r="C205" s="50">
        <v>67182.62</v>
      </c>
      <c r="D205" s="50">
        <f t="shared" si="6"/>
        <v>54424</v>
      </c>
      <c r="E205" s="50">
        <v>121606.62</v>
      </c>
      <c r="F205" s="50">
        <f t="shared" si="7"/>
        <v>181.00904668499084</v>
      </c>
    </row>
    <row r="206" spans="1:6">
      <c r="A206" s="43" t="s">
        <v>67</v>
      </c>
      <c r="B206" s="44">
        <v>49500</v>
      </c>
      <c r="C206" s="44">
        <v>67182.62</v>
      </c>
      <c r="D206" s="44">
        <f t="shared" si="6"/>
        <v>54424</v>
      </c>
      <c r="E206" s="44">
        <v>121606.62</v>
      </c>
      <c r="F206" s="133">
        <f t="shared" si="7"/>
        <v>181.00904668499084</v>
      </c>
    </row>
    <row r="207" spans="1:6">
      <c r="A207" s="43" t="s">
        <v>68</v>
      </c>
      <c r="B207" s="44">
        <v>49500</v>
      </c>
      <c r="C207" s="44">
        <v>67182.62</v>
      </c>
      <c r="D207" s="44">
        <f t="shared" si="6"/>
        <v>54424</v>
      </c>
      <c r="E207" s="44">
        <v>121606.62</v>
      </c>
      <c r="F207" s="133">
        <f t="shared" si="7"/>
        <v>181.00904668499084</v>
      </c>
    </row>
    <row r="208" spans="1:6">
      <c r="A208" s="53" t="s">
        <v>138</v>
      </c>
      <c r="B208" s="54">
        <v>49500</v>
      </c>
      <c r="C208" s="54">
        <v>67182.62</v>
      </c>
      <c r="D208" s="54">
        <f t="shared" si="6"/>
        <v>54424</v>
      </c>
      <c r="E208" s="54">
        <v>121606.62</v>
      </c>
      <c r="F208" s="114">
        <f t="shared" si="7"/>
        <v>181.00904668499084</v>
      </c>
    </row>
    <row r="209" spans="1:6">
      <c r="A209" s="53" t="s">
        <v>139</v>
      </c>
      <c r="B209" s="54">
        <v>49500</v>
      </c>
      <c r="C209" s="54">
        <v>67182.62</v>
      </c>
      <c r="D209" s="54">
        <f t="shared" si="6"/>
        <v>54424</v>
      </c>
      <c r="E209" s="54">
        <v>121606.62</v>
      </c>
      <c r="F209" s="114">
        <f t="shared" si="7"/>
        <v>181.00904668499084</v>
      </c>
    </row>
    <row r="210" spans="1:6">
      <c r="A210" s="56" t="s">
        <v>28</v>
      </c>
      <c r="B210" s="57">
        <v>49500</v>
      </c>
      <c r="C210" s="57">
        <v>67182.62</v>
      </c>
      <c r="D210" s="57">
        <f t="shared" si="6"/>
        <v>54424</v>
      </c>
      <c r="E210" s="57">
        <v>121606.62</v>
      </c>
      <c r="F210" s="57">
        <f t="shared" si="7"/>
        <v>181.00904668499084</v>
      </c>
    </row>
    <row r="211" spans="1:6" ht="26.25">
      <c r="A211" s="43" t="s">
        <v>140</v>
      </c>
      <c r="B211" s="44">
        <v>10000</v>
      </c>
      <c r="C211" s="44">
        <v>14000</v>
      </c>
      <c r="D211" s="44">
        <f t="shared" si="6"/>
        <v>18000</v>
      </c>
      <c r="E211" s="44">
        <v>32000</v>
      </c>
      <c r="F211" s="133">
        <f t="shared" si="7"/>
        <v>228.57142857142856</v>
      </c>
    </row>
    <row r="212" spans="1:6">
      <c r="A212" s="43" t="s">
        <v>30</v>
      </c>
      <c r="B212" s="43"/>
      <c r="C212" s="43"/>
      <c r="D212" s="43"/>
      <c r="E212" s="43"/>
      <c r="F212" s="132"/>
    </row>
    <row r="213" spans="1:6">
      <c r="A213" s="43" t="s">
        <v>31</v>
      </c>
      <c r="B213" s="43"/>
      <c r="C213" s="43"/>
      <c r="D213" s="43"/>
      <c r="E213" s="43"/>
      <c r="F213" s="132"/>
    </row>
    <row r="214" spans="1:6">
      <c r="A214" s="43" t="s">
        <v>141</v>
      </c>
      <c r="B214" s="44">
        <v>11100</v>
      </c>
      <c r="C214" s="44">
        <v>3000</v>
      </c>
      <c r="D214" s="44">
        <f t="shared" si="6"/>
        <v>500</v>
      </c>
      <c r="E214" s="44">
        <v>3500</v>
      </c>
      <c r="F214" s="133">
        <f t="shared" si="7"/>
        <v>116.66666666666667</v>
      </c>
    </row>
    <row r="215" spans="1:6">
      <c r="A215" s="43" t="s">
        <v>41</v>
      </c>
      <c r="B215" s="43"/>
      <c r="C215" s="43"/>
      <c r="D215" s="43"/>
      <c r="E215" s="43"/>
      <c r="F215" s="132"/>
    </row>
    <row r="216" spans="1:6">
      <c r="A216" s="43" t="s">
        <v>46</v>
      </c>
      <c r="B216" s="43"/>
      <c r="C216" s="43"/>
      <c r="D216" s="43"/>
      <c r="E216" s="43"/>
      <c r="F216" s="132"/>
    </row>
    <row r="217" spans="1:6">
      <c r="A217" s="43" t="s">
        <v>48</v>
      </c>
      <c r="B217" s="43"/>
      <c r="C217" s="43"/>
      <c r="D217" s="43"/>
      <c r="E217" s="43"/>
      <c r="F217" s="132"/>
    </row>
    <row r="218" spans="1:6" ht="26.25">
      <c r="A218" s="43" t="s">
        <v>142</v>
      </c>
      <c r="B218" s="44">
        <v>28000</v>
      </c>
      <c r="C218" s="44">
        <v>48582.62</v>
      </c>
      <c r="D218" s="44">
        <f t="shared" si="6"/>
        <v>34523.999999999993</v>
      </c>
      <c r="E218" s="44">
        <v>83106.62</v>
      </c>
      <c r="F218" s="133">
        <f t="shared" si="7"/>
        <v>171.06244990492482</v>
      </c>
    </row>
    <row r="219" spans="1:6" ht="26.25">
      <c r="A219" s="43" t="s">
        <v>143</v>
      </c>
      <c r="B219" s="43"/>
      <c r="C219" s="43"/>
      <c r="D219" s="43"/>
      <c r="E219" s="43"/>
      <c r="F219" s="132"/>
    </row>
    <row r="220" spans="1:6" ht="26.25">
      <c r="A220" s="43" t="s">
        <v>144</v>
      </c>
      <c r="B220" s="52">
        <v>400</v>
      </c>
      <c r="C220" s="44">
        <v>1600</v>
      </c>
      <c r="D220" s="44">
        <f t="shared" si="6"/>
        <v>1400</v>
      </c>
      <c r="E220" s="44">
        <v>3000</v>
      </c>
      <c r="F220" s="133">
        <f t="shared" si="7"/>
        <v>187.5</v>
      </c>
    </row>
    <row r="221" spans="1:6">
      <c r="A221" s="43" t="s">
        <v>50</v>
      </c>
      <c r="B221" s="43"/>
      <c r="C221" s="43"/>
      <c r="D221" s="43"/>
      <c r="E221" s="43"/>
      <c r="F221" s="132"/>
    </row>
    <row r="222" spans="1:6" ht="26.25">
      <c r="A222" s="49" t="s">
        <v>145</v>
      </c>
      <c r="B222" s="51">
        <v>3</v>
      </c>
      <c r="C222" s="51">
        <v>51.15</v>
      </c>
      <c r="D222" s="51">
        <f t="shared" si="6"/>
        <v>0</v>
      </c>
      <c r="E222" s="51">
        <v>51.15</v>
      </c>
      <c r="F222" s="51">
        <f t="shared" si="7"/>
        <v>100</v>
      </c>
    </row>
    <row r="223" spans="1:6">
      <c r="A223" s="43" t="s">
        <v>67</v>
      </c>
      <c r="B223" s="52">
        <v>3</v>
      </c>
      <c r="C223" s="52">
        <v>51.15</v>
      </c>
      <c r="D223" s="52">
        <f t="shared" si="6"/>
        <v>0</v>
      </c>
      <c r="E223" s="52">
        <v>51.15</v>
      </c>
      <c r="F223" s="118">
        <f t="shared" si="7"/>
        <v>100</v>
      </c>
    </row>
    <row r="224" spans="1:6">
      <c r="A224" s="43" t="s">
        <v>68</v>
      </c>
      <c r="B224" s="52">
        <v>3</v>
      </c>
      <c r="C224" s="52">
        <v>51.15</v>
      </c>
      <c r="D224" s="52">
        <f t="shared" si="6"/>
        <v>0</v>
      </c>
      <c r="E224" s="52">
        <v>51.15</v>
      </c>
      <c r="F224" s="118">
        <f t="shared" si="7"/>
        <v>100</v>
      </c>
    </row>
    <row r="225" spans="1:6" ht="26.25">
      <c r="A225" s="53" t="s">
        <v>146</v>
      </c>
      <c r="B225" s="55">
        <v>3</v>
      </c>
      <c r="C225" s="55">
        <v>51.15</v>
      </c>
      <c r="D225" s="55">
        <f t="shared" si="6"/>
        <v>0</v>
      </c>
      <c r="E225" s="55">
        <v>51.15</v>
      </c>
      <c r="F225" s="113">
        <f t="shared" si="7"/>
        <v>100</v>
      </c>
    </row>
    <row r="226" spans="1:6">
      <c r="A226" s="56" t="s">
        <v>28</v>
      </c>
      <c r="B226" s="58">
        <v>3</v>
      </c>
      <c r="C226" s="58">
        <v>51.15</v>
      </c>
      <c r="D226" s="58">
        <f t="shared" si="6"/>
        <v>0</v>
      </c>
      <c r="E226" s="58">
        <v>51.15</v>
      </c>
      <c r="F226" s="58">
        <f t="shared" si="7"/>
        <v>100</v>
      </c>
    </row>
    <row r="227" spans="1:6">
      <c r="A227" s="43" t="s">
        <v>147</v>
      </c>
      <c r="B227" s="52">
        <v>3</v>
      </c>
      <c r="C227" s="52">
        <v>51.15</v>
      </c>
      <c r="D227" s="52">
        <f t="shared" si="6"/>
        <v>0</v>
      </c>
      <c r="E227" s="52">
        <v>51.15</v>
      </c>
      <c r="F227" s="118">
        <f t="shared" si="7"/>
        <v>100</v>
      </c>
    </row>
    <row r="228" spans="1:6">
      <c r="A228" s="43" t="s">
        <v>148</v>
      </c>
      <c r="B228" s="44">
        <v>1080000</v>
      </c>
      <c r="C228" s="44">
        <v>1215000</v>
      </c>
      <c r="D228" s="44">
        <f t="shared" si="6"/>
        <v>29000</v>
      </c>
      <c r="E228" s="44">
        <v>1244000</v>
      </c>
      <c r="F228" s="133">
        <f t="shared" si="7"/>
        <v>102.38683127572017</v>
      </c>
    </row>
    <row r="229" spans="1:6">
      <c r="A229" s="49" t="s">
        <v>149</v>
      </c>
      <c r="B229" s="50">
        <v>1080000</v>
      </c>
      <c r="C229" s="50">
        <v>1215000</v>
      </c>
      <c r="D229" s="50">
        <f t="shared" si="6"/>
        <v>29000</v>
      </c>
      <c r="E229" s="50">
        <v>1244000</v>
      </c>
      <c r="F229" s="50">
        <f t="shared" si="7"/>
        <v>102.38683127572017</v>
      </c>
    </row>
    <row r="230" spans="1:6">
      <c r="A230" s="43" t="s">
        <v>25</v>
      </c>
      <c r="B230" s="44">
        <v>1080000</v>
      </c>
      <c r="C230" s="44">
        <v>1215000</v>
      </c>
      <c r="D230" s="44">
        <f t="shared" ref="D230:D244" si="8">SUM(E230-C230)</f>
        <v>29000</v>
      </c>
      <c r="E230" s="44">
        <v>1244000</v>
      </c>
      <c r="F230" s="133">
        <f t="shared" si="7"/>
        <v>102.38683127572017</v>
      </c>
    </row>
    <row r="231" spans="1:6">
      <c r="A231" s="43" t="s">
        <v>26</v>
      </c>
      <c r="B231" s="44">
        <v>1080000</v>
      </c>
      <c r="C231" s="44">
        <v>1215000</v>
      </c>
      <c r="D231" s="44">
        <f t="shared" si="8"/>
        <v>29000</v>
      </c>
      <c r="E231" s="44">
        <v>1244000</v>
      </c>
      <c r="F231" s="133">
        <f t="shared" si="7"/>
        <v>102.38683127572017</v>
      </c>
    </row>
    <row r="232" spans="1:6" ht="26.25">
      <c r="A232" s="53" t="s">
        <v>150</v>
      </c>
      <c r="B232" s="54">
        <v>1080000</v>
      </c>
      <c r="C232" s="54">
        <v>1215000</v>
      </c>
      <c r="D232" s="54">
        <f t="shared" si="8"/>
        <v>29000</v>
      </c>
      <c r="E232" s="54">
        <v>1244000</v>
      </c>
      <c r="F232" s="114">
        <f t="shared" si="7"/>
        <v>102.38683127572017</v>
      </c>
    </row>
    <row r="233" spans="1:6">
      <c r="A233" s="56" t="s">
        <v>28</v>
      </c>
      <c r="B233" s="57">
        <v>1080000</v>
      </c>
      <c r="C233" s="57">
        <v>1215000</v>
      </c>
      <c r="D233" s="57">
        <f t="shared" si="8"/>
        <v>29000</v>
      </c>
      <c r="E233" s="57">
        <v>1244000</v>
      </c>
      <c r="F233" s="57">
        <f t="shared" si="7"/>
        <v>102.38683127572017</v>
      </c>
    </row>
    <row r="234" spans="1:6">
      <c r="A234" s="43" t="s">
        <v>151</v>
      </c>
      <c r="B234" s="44">
        <v>880000</v>
      </c>
      <c r="C234" s="44">
        <v>1000000</v>
      </c>
      <c r="D234" s="44">
        <f t="shared" si="8"/>
        <v>15000</v>
      </c>
      <c r="E234" s="44">
        <v>1015000</v>
      </c>
      <c r="F234" s="133">
        <f t="shared" si="7"/>
        <v>101.49999999999999</v>
      </c>
    </row>
    <row r="235" spans="1:6">
      <c r="A235" s="43" t="s">
        <v>126</v>
      </c>
      <c r="B235" s="43"/>
      <c r="C235" s="43"/>
      <c r="D235" s="43"/>
      <c r="E235" s="43"/>
      <c r="F235" s="132"/>
    </row>
    <row r="236" spans="1:6">
      <c r="A236" s="43" t="s">
        <v>152</v>
      </c>
      <c r="B236" s="44">
        <v>36000</v>
      </c>
      <c r="C236" s="44">
        <v>36000</v>
      </c>
      <c r="D236" s="44">
        <f t="shared" si="8"/>
        <v>9000</v>
      </c>
      <c r="E236" s="44">
        <v>45000</v>
      </c>
      <c r="F236" s="133">
        <f t="shared" si="7"/>
        <v>125</v>
      </c>
    </row>
    <row r="237" spans="1:6">
      <c r="A237" s="43" t="s">
        <v>89</v>
      </c>
      <c r="B237" s="43"/>
      <c r="C237" s="43"/>
      <c r="D237" s="43"/>
      <c r="E237" s="43"/>
      <c r="F237" s="132"/>
    </row>
    <row r="238" spans="1:6">
      <c r="A238" s="43" t="s">
        <v>153</v>
      </c>
      <c r="B238" s="44">
        <v>150000</v>
      </c>
      <c r="C238" s="44">
        <v>165000</v>
      </c>
      <c r="D238" s="44">
        <f t="shared" si="8"/>
        <v>5000</v>
      </c>
      <c r="E238" s="44">
        <v>170000</v>
      </c>
      <c r="F238" s="133">
        <f t="shared" si="7"/>
        <v>103.03030303030303</v>
      </c>
    </row>
    <row r="239" spans="1:6" ht="26.25">
      <c r="A239" s="43" t="s">
        <v>128</v>
      </c>
      <c r="B239" s="43"/>
      <c r="C239" s="43"/>
      <c r="D239" s="43"/>
      <c r="E239" s="43"/>
      <c r="F239" s="132"/>
    </row>
    <row r="240" spans="1:6" ht="26.25">
      <c r="A240" s="43" t="s">
        <v>154</v>
      </c>
      <c r="B240" s="43"/>
      <c r="C240" s="43"/>
      <c r="D240" s="43"/>
      <c r="E240" s="43"/>
      <c r="F240" s="132"/>
    </row>
    <row r="241" spans="1:6" ht="26.25">
      <c r="A241" s="43" t="s">
        <v>155</v>
      </c>
      <c r="B241" s="44">
        <v>10000</v>
      </c>
      <c r="C241" s="44">
        <v>10000</v>
      </c>
      <c r="D241" s="44">
        <f t="shared" si="8"/>
        <v>0</v>
      </c>
      <c r="E241" s="44">
        <v>10000</v>
      </c>
      <c r="F241" s="133">
        <f t="shared" si="7"/>
        <v>100</v>
      </c>
    </row>
    <row r="242" spans="1:6">
      <c r="A242" s="43" t="s">
        <v>53</v>
      </c>
      <c r="B242" s="43"/>
      <c r="C242" s="43"/>
      <c r="D242" s="43"/>
      <c r="E242" s="43"/>
      <c r="F242" s="132"/>
    </row>
    <row r="243" spans="1:6">
      <c r="A243" s="43" t="s">
        <v>156</v>
      </c>
      <c r="B243" s="43"/>
      <c r="C243" s="43"/>
      <c r="D243" s="43"/>
      <c r="E243" s="43"/>
      <c r="F243" s="132"/>
    </row>
    <row r="244" spans="1:6">
      <c r="A244" s="43" t="s">
        <v>157</v>
      </c>
      <c r="B244" s="44">
        <v>4000</v>
      </c>
      <c r="C244" s="44">
        <v>4000</v>
      </c>
      <c r="D244" s="44">
        <f t="shared" si="8"/>
        <v>0</v>
      </c>
      <c r="E244" s="44">
        <v>4000</v>
      </c>
      <c r="F244" s="133">
        <f t="shared" si="7"/>
        <v>100</v>
      </c>
    </row>
    <row r="245" spans="1:6">
      <c r="A245" s="43" t="s">
        <v>57</v>
      </c>
      <c r="B245" s="43"/>
      <c r="C245" s="43"/>
      <c r="D245" s="43"/>
      <c r="E245" s="43"/>
      <c r="F245" s="132"/>
    </row>
  </sheetData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- SAŽETAK</vt:lpstr>
      <vt:lpstr>RAČUN PR I RA</vt:lpstr>
      <vt:lpstr>RAČUN PR I RA PO FUNKC</vt:lpstr>
      <vt:lpstr>RAČUN FINANCIRANJA</vt:lpstr>
      <vt:lpstr>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2023-09-01T10:27:32Z</cp:lastPrinted>
  <dcterms:created xsi:type="dcterms:W3CDTF">2023-08-29T09:26:38Z</dcterms:created>
  <dcterms:modified xsi:type="dcterms:W3CDTF">2023-10-05T07:05:44Z</dcterms:modified>
</cp:coreProperties>
</file>