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3"/>
  </bookViews>
  <sheets>
    <sheet name="OPĆI DIO" sheetId="1" r:id="rId1"/>
    <sheet name="EKONOMSKA - PR" sheetId="2" r:id="rId2"/>
    <sheet name="PRIHODI I RASHODI PO IZVORIMA" sheetId="4" r:id="rId3"/>
    <sheet name="PROG, EKONOM, IZVORI - RA " sheetId="5" r:id="rId4"/>
  </sheets>
  <calcPr calcId="124519"/>
</workbook>
</file>

<file path=xl/calcChain.xml><?xml version="1.0" encoding="utf-8"?>
<calcChain xmlns="http://schemas.openxmlformats.org/spreadsheetml/2006/main">
  <c r="F29" i="2"/>
  <c r="E29"/>
  <c r="E50" i="4"/>
  <c r="D50"/>
  <c r="B5" i="2"/>
  <c r="F5" s="1"/>
  <c r="C5"/>
  <c r="E5" s="1"/>
  <c r="E49" i="4"/>
  <c r="C48"/>
  <c r="G48" s="1"/>
  <c r="C50"/>
  <c r="D49"/>
  <c r="C49"/>
  <c r="D48"/>
  <c r="F48" s="1"/>
  <c r="E48"/>
  <c r="F8" i="5"/>
  <c r="F9"/>
  <c r="F10"/>
  <c r="F11"/>
  <c r="F12"/>
  <c r="F16"/>
  <c r="F23"/>
  <c r="F32"/>
  <c r="F38"/>
  <c r="F41"/>
  <c r="F42"/>
  <c r="F43"/>
  <c r="F45"/>
  <c r="F49"/>
  <c r="F53"/>
  <c r="F54"/>
  <c r="F55"/>
  <c r="F57"/>
  <c r="F58"/>
  <c r="F59"/>
  <c r="F61"/>
  <c r="F62"/>
  <c r="F63"/>
  <c r="F68"/>
  <c r="F72"/>
  <c r="F79"/>
  <c r="F87"/>
  <c r="F91"/>
  <c r="F97"/>
  <c r="F102"/>
  <c r="F104"/>
  <c r="F105"/>
  <c r="F106"/>
  <c r="F109"/>
  <c r="F112"/>
  <c r="F113"/>
  <c r="F114"/>
  <c r="F115"/>
  <c r="F116"/>
  <c r="F117"/>
  <c r="F118"/>
  <c r="F120"/>
  <c r="F123"/>
  <c r="F124"/>
  <c r="F129"/>
  <c r="F130"/>
  <c r="F131"/>
  <c r="F132"/>
  <c r="F133"/>
  <c r="F135"/>
  <c r="F137"/>
  <c r="F141"/>
  <c r="F142"/>
  <c r="F146"/>
  <c r="F147"/>
  <c r="F149"/>
  <c r="F152"/>
  <c r="F158"/>
  <c r="F159"/>
  <c r="F165"/>
  <c r="F167"/>
  <c r="F168"/>
  <c r="F179"/>
  <c r="F180"/>
  <c r="F181"/>
  <c r="F182"/>
  <c r="F183"/>
  <c r="F184"/>
  <c r="F187"/>
  <c r="F200"/>
  <c r="F201"/>
  <c r="F202"/>
  <c r="F204"/>
  <c r="F206"/>
  <c r="F209"/>
  <c r="F212"/>
  <c r="E8"/>
  <c r="E9"/>
  <c r="E10"/>
  <c r="E11"/>
  <c r="E12"/>
  <c r="E16"/>
  <c r="E23"/>
  <c r="E32"/>
  <c r="E38"/>
  <c r="E41"/>
  <c r="E42"/>
  <c r="E43"/>
  <c r="E45"/>
  <c r="E49"/>
  <c r="E53"/>
  <c r="E54"/>
  <c r="E55"/>
  <c r="E57"/>
  <c r="E58"/>
  <c r="E59"/>
  <c r="E61"/>
  <c r="E62"/>
  <c r="E63"/>
  <c r="E65"/>
  <c r="E68"/>
  <c r="E72"/>
  <c r="E79"/>
  <c r="E87"/>
  <c r="E91"/>
  <c r="E94"/>
  <c r="E97"/>
  <c r="E102"/>
  <c r="E104"/>
  <c r="E105"/>
  <c r="E106"/>
  <c r="E107"/>
  <c r="E109"/>
  <c r="E112"/>
  <c r="E113"/>
  <c r="E114"/>
  <c r="E115"/>
  <c r="E116"/>
  <c r="E117"/>
  <c r="E118"/>
  <c r="E120"/>
  <c r="E124"/>
  <c r="E126"/>
  <c r="E129"/>
  <c r="E130"/>
  <c r="E131"/>
  <c r="E132"/>
  <c r="E133"/>
  <c r="E135"/>
  <c r="E137"/>
  <c r="E139"/>
  <c r="E141"/>
  <c r="E142"/>
  <c r="E144"/>
  <c r="E147"/>
  <c r="E149"/>
  <c r="E152"/>
  <c r="E159"/>
  <c r="E161"/>
  <c r="E165"/>
  <c r="E167"/>
  <c r="E168"/>
  <c r="E169"/>
  <c r="E171"/>
  <c r="E173"/>
  <c r="E175"/>
  <c r="E180"/>
  <c r="E181"/>
  <c r="E182"/>
  <c r="E183"/>
  <c r="E184"/>
  <c r="E185"/>
  <c r="E187"/>
  <c r="E190"/>
  <c r="E191"/>
  <c r="E192"/>
  <c r="E193"/>
  <c r="E197"/>
  <c r="E200"/>
  <c r="E201"/>
  <c r="E202"/>
  <c r="E204"/>
  <c r="E206"/>
  <c r="E209"/>
  <c r="E212"/>
  <c r="F7"/>
  <c r="E7"/>
  <c r="G8" i="4"/>
  <c r="G9"/>
  <c r="G12"/>
  <c r="G13"/>
  <c r="G16"/>
  <c r="G17"/>
  <c r="G20"/>
  <c r="G21"/>
  <c r="G24"/>
  <c r="G25"/>
  <c r="G28"/>
  <c r="G29"/>
  <c r="G32"/>
  <c r="G33"/>
  <c r="G36"/>
  <c r="G37"/>
  <c r="G40"/>
  <c r="G41"/>
  <c r="G44"/>
  <c r="G45"/>
  <c r="F8"/>
  <c r="F9"/>
  <c r="F12"/>
  <c r="F13"/>
  <c r="F16"/>
  <c r="F17"/>
  <c r="F20"/>
  <c r="F21"/>
  <c r="F24"/>
  <c r="F25"/>
  <c r="F28"/>
  <c r="F29"/>
  <c r="F32"/>
  <c r="F33"/>
  <c r="F36"/>
  <c r="F37"/>
  <c r="F40"/>
  <c r="F41"/>
  <c r="F44"/>
  <c r="F45"/>
  <c r="E9" i="2"/>
  <c r="C9"/>
  <c r="B9"/>
  <c r="F9" s="1"/>
  <c r="F6"/>
  <c r="F7"/>
  <c r="F8"/>
  <c r="F10"/>
  <c r="F11"/>
  <c r="F12"/>
  <c r="F13"/>
  <c r="F16"/>
  <c r="F18"/>
  <c r="F20"/>
  <c r="F22"/>
  <c r="F25"/>
  <c r="F27"/>
  <c r="D5"/>
  <c r="F49" i="4" l="1"/>
  <c r="G49"/>
  <c r="G50"/>
  <c r="F50"/>
</calcChain>
</file>

<file path=xl/sharedStrings.xml><?xml version="1.0" encoding="utf-8"?>
<sst xmlns="http://schemas.openxmlformats.org/spreadsheetml/2006/main" count="326" uniqueCount="158">
  <si>
    <t>Oznaka</t>
  </si>
  <si>
    <t>SVEUKUPNO</t>
  </si>
  <si>
    <t>GLAVA: 34 MIOŠ KARLOVAC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</si>
  <si>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</si>
  <si>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</si>
  <si>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</si>
  <si>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Izvorni plan (1.)</t>
  </si>
  <si>
    <t>Tekući plan (2.)</t>
  </si>
  <si>
    <t>Ostvarenje (3.)</t>
  </si>
  <si>
    <t>Indeks (4.) 3/2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</si>
  <si>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</si>
  <si>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</si>
  <si>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</si>
  <si>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</si>
  <si>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iz državnog proračuna temeljem prijenosa EU sredstava</t>
  </si>
  <si>
    <t>641 Prihodi od financijske imovine</t>
  </si>
  <si>
    <t>6413 Kamate na oročena sredstva i depozite po viđenju</t>
  </si>
  <si>
    <t>652 Prihodi po posebnim propisima</t>
  </si>
  <si>
    <t>6526 Ostali nespomenuti prihodi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</si>
  <si>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</si>
  <si>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</si>
  <si>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</si>
  <si>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</si>
  <si>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</si>
  <si>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721 Prihodi od prodaje građevinskih objekata</t>
  </si>
  <si>
    <t>7211 Stambeni objekti</t>
  </si>
  <si>
    <t>922 Višak/manjak prihoda</t>
  </si>
  <si>
    <t>SVEUKUPNO: proračunski</t>
  </si>
  <si>
    <t>SVEUKUPNO: vanproračunski</t>
  </si>
  <si>
    <t>Indeks (5.) 3/1</t>
  </si>
  <si>
    <t>izvor: 01 Opći prihodi i primici</t>
  </si>
  <si>
    <t>izvor: 03 Vlastiti prihodi</t>
  </si>
  <si>
    <t>izvor: 05 Pomoći</t>
  </si>
  <si>
    <t>izvor: 1110 OPĆI PRIHODI I PRIMICI KORISNICI</t>
  </si>
  <si>
    <t>izvor: 432 PRIHODI ZA POSEBNE NAMJENE - korisnici</t>
  </si>
  <si>
    <t>izvor: 503 POMOĆI IZ NENADLEŽNIH PRORAČUNA - KORISNICI</t>
  </si>
  <si>
    <t>izvor: 512 Pomoći iz državnog proračuna - plaće MZOS</t>
  </si>
  <si>
    <t>izvor: 560 POMOĆI-FOND EU KORISNICI</t>
  </si>
  <si>
    <t>izvor: 611 Donacije</t>
  </si>
  <si>
    <t>izvor: 711 Prihodi od nefinancijske imovine i nadoknade štete s osnova osiguranja</t>
  </si>
  <si>
    <t>Ostvarenje (5.)</t>
  </si>
  <si>
    <t>tekući plan (2.)</t>
  </si>
  <si>
    <t>izvorni plan (1.)</t>
  </si>
  <si>
    <t xml:space="preserve">izvor: 01 Opći prihodi i primici </t>
  </si>
  <si>
    <t>PRIHODI</t>
  </si>
  <si>
    <t>RASHODI</t>
  </si>
  <si>
    <t xml:space="preserve"> RASHODI</t>
  </si>
  <si>
    <t>KORIŠTENI REZULTAT</t>
  </si>
  <si>
    <t>UKUPNI PRIHODI</t>
  </si>
  <si>
    <t>UKUPNI RASHODI</t>
  </si>
  <si>
    <t>KORIŠTENI VIŠAK ZA POKRIĆE RASHODA TKUĆE GODINE</t>
  </si>
  <si>
    <t>123 Zakonski standard javnih ustanova SŠ</t>
  </si>
  <si>
    <t>A100037 Odgojnoobrazovno, administrativno i tehničko osoblje</t>
  </si>
  <si>
    <t>321 Naknade troškova zaposlenima</t>
  </si>
  <si>
    <t>3211 Službena putovanja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</si>
  <si>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</si>
  <si>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</si>
  <si>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</si>
  <si>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</si>
  <si>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</si>
  <si>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</si>
  <si>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</si>
  <si>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</si>
  <si>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</si>
  <si>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</si>
  <si>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</si>
  <si>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</si>
  <si>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</si>
  <si>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</si>
  <si>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</si>
  <si>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</si>
  <si>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</si>
  <si>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</si>
  <si>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</si>
  <si>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</si>
  <si>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</si>
  <si>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</si>
  <si>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</si>
  <si>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</si>
  <si>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343 Ostali financijski rashodi</t>
  </si>
  <si>
    <t>3431 Bankarske usluge i usluge platnog prometa</t>
  </si>
  <si>
    <t>3433 Zatezne kamate</t>
  </si>
  <si>
    <t>A100037A Odgojnoobrazovno, administrativno i tehničko osoblje - POSEBNI DIO</t>
  </si>
  <si>
    <t>3212 Naknade za prijevoz, za rad na terenu i odvojeni život</t>
  </si>
  <si>
    <t>3236 Zdravstvene i veterinarske usluge</t>
  </si>
  <si>
    <t>A100038 Operativni plan TIO - SŠ</t>
  </si>
  <si>
    <t>K100004 Nefinancijska imovina i investicijsko održavanje SŠ</t>
  </si>
  <si>
    <t>421 Građevinski objekti</t>
  </si>
  <si>
    <t>4212 Poslovni objekti</t>
  </si>
  <si>
    <t>125 Program javnih potreba iznad standarda - vlastiti prihodi</t>
  </si>
  <si>
    <t>A100042 Javne potrebe iznad standarda-vlastiti prihodi</t>
  </si>
  <si>
    <t>311 Plaće (Bruto)</t>
  </si>
  <si>
    <t>312 Ostali rashodi za zaposlene</t>
  </si>
  <si>
    <t>3121 Ostali rashodi za zaposlene</t>
  </si>
  <si>
    <t>313 Doprinosi na plaće</t>
  </si>
  <si>
    <t>3432 Negativne tečajne razlike i razlike zbog primjene valutne klauzule</t>
  </si>
  <si>
    <t>372 Ostale naknade građanima i kućanstvima iz proračuna</t>
  </si>
  <si>
    <t>3721 Naknade građanima i kućanstvima u novcu</t>
  </si>
  <si>
    <t>3722 Naknade građanima i kućanstvima u naravi</t>
  </si>
  <si>
    <t>422 Postrojenja i oprema</t>
  </si>
  <si>
    <t>4221 Uredska oprema i namještaj</t>
  </si>
  <si>
    <t>4223 Oprema za održavanje i zaštitu</t>
  </si>
  <si>
    <t>4225 Instrumenti, uređaji i strojevi</t>
  </si>
  <si>
    <t>4227 Uređaji, strojevi i oprema za ostale namjene</t>
  </si>
  <si>
    <t>424 Knjige, umjetnička djela i ostale izložbene vrijednosti</t>
  </si>
  <si>
    <t>4241 Knjige</t>
  </si>
  <si>
    <t>141 Javne potrebe iznad zakonskog standarda SŠ</t>
  </si>
  <si>
    <t>A100078 Županijske javne potrebe SŠ</t>
  </si>
  <si>
    <t>A100142B Prihodi od nefinancijske imovine i nadoknade štete s osnova osiguranja</t>
  </si>
  <si>
    <t>451 Dodatna ulaganja na građevinskim objektima</t>
  </si>
  <si>
    <t>A100159A Javne potrebe iznad standarda - donacije</t>
  </si>
  <si>
    <t>A100161A Javne potrebe iznad standarda - OSTALO</t>
  </si>
  <si>
    <t>A100162A Prijenos sredstava od nenadležnih proračuna</t>
  </si>
  <si>
    <t>A100163A Javne potrebe iznad standarda - EU PROJEKTI</t>
  </si>
  <si>
    <t>324 Naknade troškova osobama izvan radnog odnosa</t>
  </si>
  <si>
    <t>3241 Naknade troškova osobama izvan radnog odnosa</t>
  </si>
  <si>
    <t>A100166A Prihod od financijske imovine - korisnici</t>
  </si>
  <si>
    <t>A100218 Financiranje deficitarnih zanimanja</t>
  </si>
  <si>
    <t>157 Javne potrebe iznad zakonskog standarda u školstvu - ostali korisnici</t>
  </si>
  <si>
    <t>A100208 KARADAR</t>
  </si>
  <si>
    <t>201 MZOS- Plaće SŠ</t>
  </si>
  <si>
    <t>A200201 MZOS- Plaće SŠ</t>
  </si>
  <si>
    <t>3111 Plaće za redovan rad</t>
  </si>
  <si>
    <t>3132 Doprinosi za obvezno zdravstveno osiguranje</t>
  </si>
  <si>
    <t>3133 Doprinosi za obvezno osiguranje u slučaju nezaposlenosti</t>
  </si>
  <si>
    <t>3296 troškovi sudskih postupaka</t>
  </si>
  <si>
    <t xml:space="preserve">POSEBNI DIO </t>
  </si>
  <si>
    <t>IZVJEŠTAJ O IZVRŠENJU FINANCIJSKOG PLANA ZA 2022. 
PO PROGRAMSKOJ, EKONOMSKOJ KLASIFIKACIJI I IZVORIMA FINANCIRANJA</t>
  </si>
  <si>
    <t>RASHODI I IZDACI</t>
  </si>
  <si>
    <t>PREGLED UKUPNIH PRIHODA I RASHODA PO IZVORIMA FINANCIRANJA</t>
  </si>
  <si>
    <t>PRIHODI I PRIMICI PO EKONOMSKOJ KLASIFIKACIJI</t>
  </si>
  <si>
    <t>A. RAČUN PRIHODA I RASHODA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</si>
  <si>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</si>
  <si>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</si>
  <si>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</si>
  <si>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</si>
  <si>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</si>
  <si>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C. PRORAČUN UKUPNO</t>
  </si>
  <si>
    <t>1. PRIHODI I PRIMICI</t>
  </si>
  <si>
    <t>2. RASHODI I IZDACI</t>
  </si>
  <si>
    <t>3. RAZLIKA - VIŠAK/MANJAK</t>
  </si>
  <si>
    <t>D. RASPOLOŽIVA SREDSTVA IZ PRETHODNIH GODINA</t>
  </si>
  <si>
    <t>VIŠAK/MANJAK PRIHODA prenešeni (+/-)</t>
  </si>
  <si>
    <t>tekući plan (3.)</t>
  </si>
  <si>
    <t>Izvorni plan (2.)</t>
  </si>
  <si>
    <t>Ostvarenje (4.)</t>
  </si>
  <si>
    <t>izvršenje plana prethodne godine (1.)</t>
  </si>
  <si>
    <t>IZVJEŠTAJ O IZVRŠENJU FINANCIJSKOG PLANA ZA 2022. GODINU</t>
  </si>
  <si>
    <t>OPĆI DIO</t>
  </si>
  <si>
    <t>B. RAČUN PRIHODA I RASHODA</t>
  </si>
  <si>
    <t>5 Izdaci za financijsku imovinu i otplate zajmova</t>
  </si>
  <si>
    <t>Neto - zaduživanje/financiranje</t>
  </si>
  <si>
    <t>Tekući plan (4.)</t>
  </si>
  <si>
    <t>MANJAK PRIHODA ZA POKRIĆE/VIŠAK ZA PRIJENOS U IDUĆU GODINU</t>
  </si>
  <si>
    <t>Na temelju članka 37. Statuta Mješovite industrijsko-obrtnička škole Školski odbor na sjednici 20. 3. 2023. godine usvaja  
izvršenje financijskog plana za 1.1.-31.12.2023. godine:</t>
  </si>
  <si>
    <t>KLASA: 400-04/23-01/</t>
  </si>
  <si>
    <t>URBROJ: 2133-48-01-23-01</t>
  </si>
  <si>
    <t>Karlovac, 20.3.2023.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</si>
</sst>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D8E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2">
    <xf numFmtId="0" fontId="0" fillId="0" borderId="0" xfId="0"/>
    <xf numFmtId="0" fontId="18" fillId="0" borderId="14" xfId="0" applyFont="1" applyBorder="1" applyAlignment="1">
      <alignment horizontal="center" vertical="center" wrapText="1" indent="1"/>
    </xf>
    <xf numFmtId="4" fontId="20" fillId="33" borderId="12" xfId="0" applyNumberFormat="1" applyFont="1" applyFill="1" applyBorder="1" applyAlignment="1">
      <alignment horizontal="right" wrapText="1" indent="1"/>
    </xf>
    <xf numFmtId="4" fontId="18" fillId="35" borderId="13" xfId="0" applyNumberFormat="1" applyFont="1" applyFill="1" applyBorder="1" applyAlignment="1">
      <alignment horizontal="center" vertical="center" wrapText="1" indent="1"/>
    </xf>
    <xf numFmtId="2" fontId="20" fillId="35" borderId="13" xfId="0" applyNumberFormat="1" applyFont="1" applyFill="1" applyBorder="1" applyAlignment="1">
      <alignment horizontal="right" wrapText="1" indent="1"/>
    </xf>
    <xf numFmtId="2" fontId="21" fillId="34" borderId="11" xfId="0" applyNumberFormat="1" applyFont="1" applyFill="1" applyBorder="1" applyAlignment="1">
      <alignment horizontal="right" wrapText="1" indent="1"/>
    </xf>
    <xf numFmtId="0" fontId="20" fillId="33" borderId="12" xfId="0" applyFont="1" applyFill="1" applyBorder="1" applyAlignment="1">
      <alignment horizontal="left" wrapText="1" indent="1"/>
    </xf>
    <xf numFmtId="2" fontId="20" fillId="33" borderId="12" xfId="0" applyNumberFormat="1" applyFont="1" applyFill="1" applyBorder="1" applyAlignment="1">
      <alignment horizontal="right" wrapText="1" indent="1"/>
    </xf>
    <xf numFmtId="2" fontId="19" fillId="33" borderId="11" xfId="0" applyNumberFormat="1" applyFont="1" applyFill="1" applyBorder="1" applyAlignment="1">
      <alignment horizontal="right" wrapText="1" indent="1"/>
    </xf>
    <xf numFmtId="0" fontId="18" fillId="35" borderId="13" xfId="0" applyFont="1" applyFill="1" applyBorder="1" applyAlignment="1">
      <alignment horizontal="center" vertical="center" wrapText="1" indent="1"/>
    </xf>
    <xf numFmtId="2" fontId="20" fillId="33" borderId="11" xfId="0" applyNumberFormat="1" applyFont="1" applyFill="1" applyBorder="1" applyAlignment="1">
      <alignment horizontal="right" wrapText="1" indent="1"/>
    </xf>
    <xf numFmtId="0" fontId="21" fillId="34" borderId="11" xfId="0" applyFont="1" applyFill="1" applyBorder="1" applyAlignment="1">
      <alignment horizontal="left" wrapText="1" indent="1"/>
    </xf>
    <xf numFmtId="0" fontId="20" fillId="33" borderId="11" xfId="0" applyFont="1" applyFill="1" applyBorder="1" applyAlignment="1">
      <alignment horizontal="left" wrapText="1" indent="2"/>
    </xf>
    <xf numFmtId="0" fontId="19" fillId="33" borderId="11" xfId="0" applyFont="1" applyFill="1" applyBorder="1" applyAlignment="1">
      <alignment horizontal="left" wrapText="1" indent="4"/>
    </xf>
    <xf numFmtId="4" fontId="20" fillId="33" borderId="11" xfId="0" applyNumberFormat="1" applyFont="1" applyFill="1" applyBorder="1" applyAlignment="1">
      <alignment horizontal="right" wrapText="1" indent="1"/>
    </xf>
    <xf numFmtId="4" fontId="21" fillId="34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21" fillId="34" borderId="11" xfId="0" applyFont="1" applyFill="1" applyBorder="1" applyAlignment="1">
      <alignment horizontal="left" wrapText="1" indent="1"/>
    </xf>
    <xf numFmtId="0" fontId="20" fillId="33" borderId="11" xfId="0" applyFont="1" applyFill="1" applyBorder="1" applyAlignment="1">
      <alignment horizontal="left" wrapText="1" indent="2"/>
    </xf>
    <xf numFmtId="0" fontId="19" fillId="33" borderId="11" xfId="0" applyFont="1" applyFill="1" applyBorder="1" applyAlignment="1">
      <alignment horizontal="left" wrapText="1" indent="4"/>
    </xf>
    <xf numFmtId="0" fontId="0" fillId="0" borderId="0" xfId="0"/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4" fontId="21" fillId="34" borderId="11" xfId="0" applyNumberFormat="1" applyFont="1" applyFill="1" applyBorder="1" applyAlignment="1">
      <alignment horizontal="right" wrapText="1" indent="1"/>
    </xf>
    <xf numFmtId="0" fontId="21" fillId="34" borderId="11" xfId="0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21" fillId="37" borderId="13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4" fontId="21" fillId="34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4" fontId="21" fillId="34" borderId="11" xfId="0" applyNumberFormat="1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0" fillId="0" borderId="13" xfId="0" applyBorder="1"/>
    <xf numFmtId="0" fontId="18" fillId="0" borderId="10" xfId="0" applyFont="1" applyBorder="1" applyAlignment="1">
      <alignment horizontal="center" vertical="center" wrapText="1" indent="1"/>
    </xf>
    <xf numFmtId="0" fontId="20" fillId="33" borderId="11" xfId="0" applyFont="1" applyFill="1" applyBorder="1" applyAlignment="1">
      <alignment horizontal="left" wrapText="1" indent="1"/>
    </xf>
    <xf numFmtId="0" fontId="18" fillId="0" borderId="10" xfId="0" applyFont="1" applyBorder="1" applyAlignment="1">
      <alignment horizontal="center" vertical="center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0" fillId="37" borderId="0" xfId="0" applyFill="1"/>
    <xf numFmtId="0" fontId="0" fillId="0" borderId="16" xfId="0" applyBorder="1"/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20" fillId="33" borderId="11" xfId="0" applyFont="1" applyFill="1" applyBorder="1" applyAlignment="1">
      <alignment horizontal="left" wrapText="1" indent="1"/>
    </xf>
    <xf numFmtId="0" fontId="20" fillId="37" borderId="13" xfId="0" applyFont="1" applyFill="1" applyBorder="1" applyAlignment="1">
      <alignment horizontal="left" wrapText="1" indent="1"/>
    </xf>
    <xf numFmtId="4" fontId="21" fillId="37" borderId="13" xfId="0" applyNumberFormat="1" applyFont="1" applyFill="1" applyBorder="1" applyAlignment="1">
      <alignment horizontal="right" wrapText="1" inden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21" fillId="34" borderId="15" xfId="0" applyNumberFormat="1" applyFont="1" applyFill="1" applyBorder="1" applyAlignment="1">
      <alignment horizontal="right" wrapText="1" indent="1"/>
    </xf>
    <xf numFmtId="0" fontId="21" fillId="34" borderId="15" xfId="0" applyFont="1" applyFill="1" applyBorder="1" applyAlignment="1">
      <alignment horizontal="left" wrapText="1" indent="1"/>
    </xf>
    <xf numFmtId="0" fontId="0" fillId="0" borderId="0" xfId="0"/>
    <xf numFmtId="4" fontId="20" fillId="33" borderId="11" xfId="0" applyNumberFormat="1" applyFont="1" applyFill="1" applyBorder="1" applyAlignment="1">
      <alignment horizontal="right" wrapText="1" indent="1"/>
    </xf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21" fillId="34" borderId="11" xfId="0" applyFont="1" applyFill="1" applyBorder="1" applyAlignment="1">
      <alignment horizontal="left" wrapText="1" indent="1"/>
    </xf>
    <xf numFmtId="4" fontId="21" fillId="34" borderId="11" xfId="0" applyNumberFormat="1" applyFont="1" applyFill="1" applyBorder="1" applyAlignment="1">
      <alignment horizontal="right" wrapText="1" indent="1"/>
    </xf>
    <xf numFmtId="0" fontId="20" fillId="36" borderId="11" xfId="0" applyFont="1" applyFill="1" applyBorder="1" applyAlignment="1">
      <alignment horizontal="left" wrapText="1" indent="1"/>
    </xf>
    <xf numFmtId="4" fontId="20" fillId="36" borderId="11" xfId="0" applyNumberFormat="1" applyFont="1" applyFill="1" applyBorder="1" applyAlignment="1">
      <alignment horizontal="right" wrapText="1" indent="1"/>
    </xf>
    <xf numFmtId="0" fontId="20" fillId="38" borderId="11" xfId="0" applyFont="1" applyFill="1" applyBorder="1" applyAlignment="1">
      <alignment horizontal="left" wrapText="1" indent="1"/>
    </xf>
    <xf numFmtId="4" fontId="20" fillId="38" borderId="11" xfId="0" applyNumberFormat="1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left" wrapText="1" indent="2"/>
    </xf>
    <xf numFmtId="0" fontId="19" fillId="33" borderId="11" xfId="0" applyFont="1" applyFill="1" applyBorder="1" applyAlignment="1">
      <alignment horizontal="left" wrapText="1" indent="4"/>
    </xf>
    <xf numFmtId="0" fontId="19" fillId="33" borderId="11" xfId="0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0" fontId="20" fillId="36" borderId="11" xfId="0" applyFont="1" applyFill="1" applyBorder="1" applyAlignment="1">
      <alignment horizontal="right" wrapText="1" indent="1"/>
    </xf>
    <xf numFmtId="0" fontId="20" fillId="38" borderId="11" xfId="0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left" wrapText="1" indent="1"/>
    </xf>
    <xf numFmtId="0" fontId="0" fillId="0" borderId="0" xfId="0"/>
    <xf numFmtId="0" fontId="0" fillId="0" borderId="0" xfId="0"/>
    <xf numFmtId="4" fontId="16" fillId="0" borderId="13" xfId="0" applyNumberFormat="1" applyFont="1" applyBorder="1"/>
    <xf numFmtId="4" fontId="19" fillId="37" borderId="13" xfId="0" applyNumberFormat="1" applyFont="1" applyFill="1" applyBorder="1" applyAlignment="1">
      <alignment horizontal="right" wrapText="1" indent="1"/>
    </xf>
    <xf numFmtId="0" fontId="19" fillId="0" borderId="11" xfId="0" applyFont="1" applyFill="1" applyBorder="1" applyAlignment="1">
      <alignment horizontal="right" wrapText="1" indent="1"/>
    </xf>
    <xf numFmtId="0" fontId="0" fillId="0" borderId="13" xfId="0" applyFont="1" applyBorder="1"/>
    <xf numFmtId="4" fontId="19" fillId="0" borderId="11" xfId="0" applyNumberFormat="1" applyFont="1" applyFill="1" applyBorder="1" applyAlignment="1">
      <alignment horizontal="right" wrapText="1" indent="1"/>
    </xf>
    <xf numFmtId="4" fontId="19" fillId="0" borderId="13" xfId="0" applyNumberFormat="1" applyFont="1" applyFill="1" applyBorder="1" applyAlignment="1">
      <alignment horizontal="right" wrapText="1" indent="1"/>
    </xf>
    <xf numFmtId="0" fontId="0" fillId="0" borderId="13" xfId="0" applyFill="1" applyBorder="1"/>
    <xf numFmtId="0" fontId="23" fillId="37" borderId="13" xfId="0" applyFont="1" applyFill="1" applyBorder="1" applyAlignment="1">
      <alignment horizontal="left" wrapText="1" indent="1"/>
    </xf>
    <xf numFmtId="0" fontId="19" fillId="37" borderId="13" xfId="0" applyFont="1" applyFill="1" applyBorder="1" applyAlignment="1">
      <alignment horizontal="right" wrapText="1" indent="1"/>
    </xf>
    <xf numFmtId="4" fontId="19" fillId="33" borderId="15" xfId="0" applyNumberFormat="1" applyFont="1" applyFill="1" applyBorder="1" applyAlignment="1">
      <alignment horizontal="right" wrapText="1" indent="1"/>
    </xf>
    <xf numFmtId="0" fontId="23" fillId="37" borderId="16" xfId="0" applyFont="1" applyFill="1" applyBorder="1" applyAlignment="1">
      <alignment horizontal="left" wrapText="1" indent="1"/>
    </xf>
    <xf numFmtId="0" fontId="19" fillId="0" borderId="13" xfId="0" applyFont="1" applyFill="1" applyBorder="1" applyAlignment="1">
      <alignment horizontal="right" wrapText="1" indent="1"/>
    </xf>
    <xf numFmtId="0" fontId="0" fillId="0" borderId="13" xfId="0" applyFont="1" applyFill="1" applyBorder="1"/>
    <xf numFmtId="2" fontId="16" fillId="0" borderId="13" xfId="0" applyNumberFormat="1" applyFont="1" applyBorder="1"/>
    <xf numFmtId="0" fontId="18" fillId="0" borderId="10" xfId="0" applyFont="1" applyBorder="1" applyAlignment="1">
      <alignment horizontal="center" vertical="center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center"/>
    </xf>
    <xf numFmtId="0" fontId="22" fillId="37" borderId="13" xfId="0" applyFont="1" applyFill="1" applyBorder="1" applyAlignment="1">
      <alignment horizontal="center" wrapText="1"/>
    </xf>
    <xf numFmtId="0" fontId="20" fillId="37" borderId="1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13" xfId="0" applyFont="1" applyBorder="1" applyAlignment="1">
      <alignment horizontal="center" vertical="center" wrapText="1" indent="1"/>
    </xf>
    <xf numFmtId="0" fontId="19" fillId="33" borderId="13" xfId="0" applyFont="1" applyFill="1" applyBorder="1" applyAlignment="1">
      <alignment horizontal="left" wrapText="1" indent="1"/>
    </xf>
    <xf numFmtId="4" fontId="19" fillId="33" borderId="13" xfId="0" applyNumberFormat="1" applyFont="1" applyFill="1" applyBorder="1" applyAlignment="1">
      <alignment horizontal="right" wrapText="1" indent="1"/>
    </xf>
    <xf numFmtId="0" fontId="19" fillId="33" borderId="13" xfId="0" applyFont="1" applyFill="1" applyBorder="1" applyAlignment="1">
      <alignment horizontal="right" wrapText="1" indent="1"/>
    </xf>
    <xf numFmtId="0" fontId="0" fillId="0" borderId="0" xfId="0" applyFill="1" applyBorder="1"/>
    <xf numFmtId="0" fontId="0" fillId="37" borderId="0" xfId="0" applyFill="1" applyBorder="1"/>
    <xf numFmtId="0" fontId="24" fillId="0" borderId="0" xfId="0" applyFont="1"/>
    <xf numFmtId="4" fontId="0" fillId="0" borderId="0" xfId="0" applyNumberFormat="1"/>
    <xf numFmtId="4" fontId="16" fillId="0" borderId="13" xfId="0" applyNumberFormat="1" applyFont="1" applyFill="1" applyBorder="1"/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programa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L15" sqref="L15"/>
    </sheetView>
  </sheetViews>
  <sheetFormatPr defaultRowHeight="15"/>
  <cols>
    <col min="1" max="1" width="44.85546875" customWidth="1"/>
    <col min="2" max="2" width="18.7109375" style="81" customWidth="1"/>
    <col min="3" max="3" width="19" customWidth="1"/>
    <col min="4" max="4" width="17.140625" customWidth="1"/>
    <col min="5" max="6" width="21.7109375" customWidth="1"/>
    <col min="7" max="7" width="15" customWidth="1"/>
    <col min="8" max="8" width="15.85546875" customWidth="1"/>
    <col min="9" max="9" width="18.85546875" customWidth="1"/>
  </cols>
  <sheetData>
    <row r="1" spans="1:5" s="82" customFormat="1"/>
    <row r="2" spans="1:5" s="82" customFormat="1" ht="33.75" customHeight="1">
      <c r="A2" s="102" t="s">
        <v>154</v>
      </c>
      <c r="B2" s="99"/>
      <c r="C2" s="99"/>
      <c r="D2" s="99"/>
      <c r="E2" s="99"/>
    </row>
    <row r="3" spans="1:5" s="81" customFormat="1"/>
    <row r="4" spans="1:5" s="81" customFormat="1">
      <c r="A4" s="99" t="s">
        <v>147</v>
      </c>
      <c r="B4" s="99"/>
      <c r="C4" s="99"/>
      <c r="D4" s="99"/>
      <c r="E4" s="99"/>
    </row>
    <row r="5" spans="1:5" s="81" customFormat="1">
      <c r="A5" s="99" t="s">
        <v>148</v>
      </c>
      <c r="B5" s="99"/>
      <c r="C5" s="99"/>
      <c r="D5" s="99"/>
      <c r="E5" s="99"/>
    </row>
    <row r="7" spans="1:5" ht="67.5" customHeight="1">
      <c r="A7" s="103" t="s">
        <v>0</v>
      </c>
      <c r="B7" s="103" t="s">
        <v>146</v>
      </c>
      <c r="C7" s="103" t="s">
        <v>144</v>
      </c>
      <c r="D7" s="103" t="s">
        <v>143</v>
      </c>
      <c r="E7" s="103" t="s">
        <v>145</v>
      </c>
    </row>
    <row r="8" spans="1:5" ht="21" customHeight="1">
      <c r="A8" s="104" t="s">
        <v>131</v>
      </c>
      <c r="B8" s="104"/>
      <c r="C8" s="104"/>
      <c r="D8" s="104"/>
      <c r="E8" s="104"/>
    </row>
    <row r="9" spans="1:5">
      <c r="A9" s="104" t="s">
        <v>132</v>
      </c>
      <c r="B9" s="105">
        <v>10662467.880000001</v>
      </c>
      <c r="C9" s="105">
        <v>11222960</v>
      </c>
      <c r="D9" s="105">
        <v>10725373.5</v>
      </c>
      <c r="E9" s="105">
        <v>10584800.470000001</v>
      </c>
    </row>
    <row r="10" spans="1:5" ht="21.75" customHeight="1">
      <c r="A10" s="104" t="s">
        <v>133</v>
      </c>
      <c r="B10" s="105">
        <v>302614.64</v>
      </c>
      <c r="C10" s="105">
        <v>1300</v>
      </c>
      <c r="D10" s="106">
        <v>800</v>
      </c>
      <c r="E10" s="106">
        <v>730.35</v>
      </c>
    </row>
    <row r="11" spans="1:5">
      <c r="A11" s="104" t="s">
        <v>134</v>
      </c>
      <c r="B11" s="105">
        <v>9339987.2799999993</v>
      </c>
      <c r="C11" s="105">
        <v>9929960</v>
      </c>
      <c r="D11" s="105">
        <v>10024151.060000001</v>
      </c>
      <c r="E11" s="105">
        <v>9536376.6099999994</v>
      </c>
    </row>
    <row r="12" spans="1:5" ht="22.5" customHeight="1">
      <c r="A12" s="104" t="s">
        <v>135</v>
      </c>
      <c r="B12" s="105">
        <v>1065005.1200000001</v>
      </c>
      <c r="C12" s="105">
        <v>1423050</v>
      </c>
      <c r="D12" s="105">
        <v>1095795.46</v>
      </c>
      <c r="E12" s="105">
        <v>833199.38</v>
      </c>
    </row>
    <row r="13" spans="1:5">
      <c r="A13" s="104" t="s">
        <v>136</v>
      </c>
      <c r="B13" s="105">
        <v>560090.12</v>
      </c>
      <c r="C13" s="105">
        <v>-128750</v>
      </c>
      <c r="D13" s="105">
        <v>-393773.02</v>
      </c>
      <c r="E13" s="105">
        <v>215954.83</v>
      </c>
    </row>
    <row r="14" spans="1:5" s="82" customFormat="1" ht="21" customHeight="1">
      <c r="A14" s="104" t="s">
        <v>149</v>
      </c>
      <c r="B14" s="104"/>
      <c r="C14" s="105"/>
      <c r="D14" s="105"/>
      <c r="E14" s="105"/>
    </row>
    <row r="15" spans="1:5" s="82" customFormat="1">
      <c r="A15" s="104" t="s">
        <v>150</v>
      </c>
      <c r="B15" s="105">
        <v>600000</v>
      </c>
      <c r="C15" s="105"/>
      <c r="D15" s="105"/>
      <c r="E15" s="105"/>
    </row>
    <row r="16" spans="1:5" s="82" customFormat="1" ht="20.25" customHeight="1">
      <c r="A16" s="104" t="s">
        <v>151</v>
      </c>
      <c r="B16" s="105">
        <v>-600000</v>
      </c>
      <c r="C16" s="105"/>
      <c r="D16" s="105"/>
      <c r="E16" s="105"/>
    </row>
    <row r="17" spans="1:5" ht="21.75" customHeight="1">
      <c r="A17" s="104" t="s">
        <v>137</v>
      </c>
      <c r="B17" s="104"/>
      <c r="C17" s="104"/>
      <c r="D17" s="104"/>
      <c r="E17" s="104"/>
    </row>
    <row r="18" spans="1:5">
      <c r="A18" s="104" t="s">
        <v>138</v>
      </c>
      <c r="B18" s="105">
        <v>10965082.52</v>
      </c>
      <c r="C18" s="105">
        <v>11224260</v>
      </c>
      <c r="D18" s="105">
        <v>10726173.5</v>
      </c>
      <c r="E18" s="105">
        <v>10585530.82</v>
      </c>
    </row>
    <row r="19" spans="1:5">
      <c r="A19" s="104" t="s">
        <v>139</v>
      </c>
      <c r="B19" s="105">
        <v>11004992.4</v>
      </c>
      <c r="C19" s="105">
        <v>11353010</v>
      </c>
      <c r="D19" s="105">
        <v>11119946.52</v>
      </c>
      <c r="E19" s="105">
        <v>10369575.99</v>
      </c>
    </row>
    <row r="20" spans="1:5" ht="23.25" customHeight="1">
      <c r="A20" s="104" t="s">
        <v>140</v>
      </c>
      <c r="B20" s="105">
        <v>-39909.879999999997</v>
      </c>
      <c r="C20" s="105">
        <v>-128750</v>
      </c>
      <c r="D20" s="105">
        <v>-393773.02</v>
      </c>
      <c r="E20" s="105">
        <v>215954.83</v>
      </c>
    </row>
    <row r="21" spans="1:5" ht="33" customHeight="1">
      <c r="A21" s="104" t="s">
        <v>141</v>
      </c>
      <c r="B21" s="104"/>
      <c r="C21" s="104"/>
      <c r="D21" s="104"/>
      <c r="E21" s="104"/>
    </row>
    <row r="22" spans="1:5" ht="17.25" customHeight="1">
      <c r="A22" s="104" t="s">
        <v>142</v>
      </c>
      <c r="B22" s="104"/>
      <c r="C22" s="105">
        <v>128750</v>
      </c>
      <c r="D22" s="105">
        <v>393773.02</v>
      </c>
      <c r="E22" s="105"/>
    </row>
    <row r="23" spans="1:5" ht="28.5" customHeight="1">
      <c r="A23" s="104" t="s">
        <v>153</v>
      </c>
      <c r="B23" s="105">
        <v>-39909.879999999997</v>
      </c>
      <c r="C23" s="104"/>
      <c r="D23" s="104"/>
      <c r="E23" s="105"/>
    </row>
  </sheetData>
  <mergeCells count="3">
    <mergeCell ref="A4:E4"/>
    <mergeCell ref="A5:E5"/>
    <mergeCell ref="A2:E2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opLeftCell="A19" workbookViewId="0">
      <selection activeCell="J22" sqref="J22"/>
    </sheetView>
  </sheetViews>
  <sheetFormatPr defaultRowHeight="15"/>
  <cols>
    <col min="1" max="1" width="48.7109375" customWidth="1"/>
    <col min="2" max="2" width="17.28515625" customWidth="1"/>
    <col min="3" max="3" width="17.7109375" customWidth="1"/>
    <col min="4" max="4" width="18.5703125" customWidth="1"/>
    <col min="5" max="6" width="15.140625" customWidth="1"/>
  </cols>
  <sheetData>
    <row r="1" spans="1:6" s="63" customFormat="1"/>
    <row r="2" spans="1:6" s="63" customFormat="1">
      <c r="A2" s="99" t="s">
        <v>130</v>
      </c>
      <c r="B2" s="99"/>
      <c r="C2" s="99"/>
      <c r="D2" s="99"/>
      <c r="E2" s="99"/>
      <c r="F2" s="99"/>
    </row>
    <row r="3" spans="1:6" ht="15.75" thickBot="1"/>
    <row r="4" spans="1:6" ht="25.5">
      <c r="A4" s="1" t="s">
        <v>0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29</v>
      </c>
    </row>
    <row r="5" spans="1:6" s="21" customFormat="1">
      <c r="A5" s="9" t="s">
        <v>1</v>
      </c>
      <c r="B5" s="3">
        <f>SUM(B6+B11)</f>
        <v>11353010</v>
      </c>
      <c r="C5" s="3">
        <f>SUM(C6+C11)</f>
        <v>11119946.52</v>
      </c>
      <c r="D5" s="3">
        <f>SUM(D6+D11)</f>
        <v>10585530.82</v>
      </c>
      <c r="E5" s="4">
        <f>SUM(D5/C5*100)</f>
        <v>95.194080303904201</v>
      </c>
      <c r="F5" s="4">
        <f>SUM(D5/B5*100)</f>
        <v>93.239861675449959</v>
      </c>
    </row>
    <row r="6" spans="1:6">
      <c r="A6" s="6" t="s">
        <v>27</v>
      </c>
      <c r="B6" s="34">
        <v>1615160</v>
      </c>
      <c r="C6" s="2">
        <v>1604172.36</v>
      </c>
      <c r="D6" s="2">
        <v>1605851.35</v>
      </c>
      <c r="E6" s="7">
        <v>100.1</v>
      </c>
      <c r="F6" s="7">
        <f t="shared" ref="F6:F29" si="0">SUM(D6/B6*100)</f>
        <v>99.423670100794965</v>
      </c>
    </row>
    <row r="7" spans="1:6">
      <c r="A7" s="11" t="s">
        <v>2</v>
      </c>
      <c r="B7" s="35">
        <v>1615160</v>
      </c>
      <c r="C7" s="15">
        <v>1604172.36</v>
      </c>
      <c r="D7" s="15">
        <v>1605851.35</v>
      </c>
      <c r="E7" s="5">
        <v>100.1</v>
      </c>
      <c r="F7" s="5">
        <f t="shared" si="0"/>
        <v>99.423670100794965</v>
      </c>
    </row>
    <row r="8" spans="1:6" ht="39">
      <c r="A8" s="12" t="s">
        <v>3</v>
      </c>
      <c r="B8" s="34">
        <v>1615160</v>
      </c>
      <c r="C8" s="14">
        <v>1604172.36</v>
      </c>
      <c r="D8" s="14">
        <v>1605851.35</v>
      </c>
      <c r="E8" s="10">
        <v>100.1</v>
      </c>
      <c r="F8" s="10">
        <f t="shared" si="0"/>
        <v>99.423670100794965</v>
      </c>
    </row>
    <row r="9" spans="1:6" ht="26.25">
      <c r="A9" s="13" t="s">
        <v>4</v>
      </c>
      <c r="B9" s="36">
        <f>SUM(B8-B10)</f>
        <v>897160</v>
      </c>
      <c r="C9" s="36">
        <f>SUM(C8-C10)</f>
        <v>886172.3600000001</v>
      </c>
      <c r="D9" s="17">
        <v>887851.35</v>
      </c>
      <c r="E9" s="8">
        <f>SUM(D9/C9*100)</f>
        <v>100.18946539925932</v>
      </c>
      <c r="F9" s="8">
        <f t="shared" si="0"/>
        <v>98.962431450354444</v>
      </c>
    </row>
    <row r="10" spans="1:6" ht="39">
      <c r="A10" s="13" t="s">
        <v>5</v>
      </c>
      <c r="B10" s="36">
        <v>718000</v>
      </c>
      <c r="C10" s="36">
        <v>718000</v>
      </c>
      <c r="D10" s="17">
        <v>718000</v>
      </c>
      <c r="E10" s="16">
        <v>100</v>
      </c>
      <c r="F10" s="8">
        <f t="shared" si="0"/>
        <v>100</v>
      </c>
    </row>
    <row r="11" spans="1:6">
      <c r="A11" s="22" t="s">
        <v>28</v>
      </c>
      <c r="B11" s="30">
        <v>9737850</v>
      </c>
      <c r="C11" s="23">
        <v>9515774.1600000001</v>
      </c>
      <c r="D11" s="23">
        <v>8979679.4700000007</v>
      </c>
      <c r="E11" s="24">
        <v>94.37</v>
      </c>
      <c r="F11" s="10">
        <f t="shared" si="0"/>
        <v>92.214189682527461</v>
      </c>
    </row>
    <row r="12" spans="1:6">
      <c r="A12" s="18" t="s">
        <v>2</v>
      </c>
      <c r="B12" s="31">
        <v>9737850</v>
      </c>
      <c r="C12" s="25">
        <v>9515774.1600000001</v>
      </c>
      <c r="D12" s="25">
        <v>8979679.4700000007</v>
      </c>
      <c r="E12" s="26">
        <v>94.37</v>
      </c>
      <c r="F12" s="5">
        <f t="shared" si="0"/>
        <v>92.214189682527461</v>
      </c>
    </row>
    <row r="13" spans="1:6" ht="26.25">
      <c r="A13" s="19" t="s">
        <v>10</v>
      </c>
      <c r="B13" s="30">
        <v>8925000</v>
      </c>
      <c r="C13" s="23">
        <v>8361000</v>
      </c>
      <c r="D13" s="23">
        <v>8252727.0300000003</v>
      </c>
      <c r="E13" s="24">
        <v>98.71</v>
      </c>
      <c r="F13" s="10">
        <f t="shared" si="0"/>
        <v>92.467529747899164</v>
      </c>
    </row>
    <row r="14" spans="1:6" ht="26.25">
      <c r="A14" s="20" t="s">
        <v>11</v>
      </c>
      <c r="B14" s="32">
        <v>0</v>
      </c>
      <c r="C14" s="27">
        <v>0</v>
      </c>
      <c r="D14" s="28">
        <v>8244706.8200000003</v>
      </c>
      <c r="E14" s="27">
        <v>0</v>
      </c>
      <c r="F14" s="8"/>
    </row>
    <row r="15" spans="1:6" ht="26.25">
      <c r="A15" s="20" t="s">
        <v>12</v>
      </c>
      <c r="B15" s="32">
        <v>0</v>
      </c>
      <c r="C15" s="27">
        <v>0</v>
      </c>
      <c r="D15" s="28">
        <v>8020.21</v>
      </c>
      <c r="E15" s="27">
        <v>0</v>
      </c>
      <c r="F15" s="8"/>
    </row>
    <row r="16" spans="1:6">
      <c r="A16" s="19" t="s">
        <v>13</v>
      </c>
      <c r="B16" s="30">
        <v>500000</v>
      </c>
      <c r="C16" s="23">
        <v>620694.14</v>
      </c>
      <c r="D16" s="23">
        <v>615237.93000000005</v>
      </c>
      <c r="E16" s="24">
        <v>99.12</v>
      </c>
      <c r="F16" s="10">
        <f t="shared" si="0"/>
        <v>123.04758600000001</v>
      </c>
    </row>
    <row r="17" spans="1:6" ht="26.25">
      <c r="A17" s="20" t="s">
        <v>14</v>
      </c>
      <c r="B17" s="32">
        <v>0</v>
      </c>
      <c r="C17" s="27">
        <v>0</v>
      </c>
      <c r="D17" s="28">
        <v>615237.93000000005</v>
      </c>
      <c r="E17" s="27">
        <v>0</v>
      </c>
      <c r="F17" s="8"/>
    </row>
    <row r="18" spans="1:6">
      <c r="A18" s="19" t="s">
        <v>15</v>
      </c>
      <c r="B18" s="33">
        <v>300</v>
      </c>
      <c r="C18" s="24">
        <v>7</v>
      </c>
      <c r="D18" s="24">
        <v>8.67</v>
      </c>
      <c r="E18" s="24">
        <v>123.86</v>
      </c>
      <c r="F18" s="10">
        <f t="shared" si="0"/>
        <v>2.8899999999999997</v>
      </c>
    </row>
    <row r="19" spans="1:6" ht="26.25">
      <c r="A19" s="20" t="s">
        <v>16</v>
      </c>
      <c r="B19" s="32">
        <v>0</v>
      </c>
      <c r="C19" s="27">
        <v>0</v>
      </c>
      <c r="D19" s="27">
        <v>8.67</v>
      </c>
      <c r="E19" s="27">
        <v>0</v>
      </c>
      <c r="F19" s="8"/>
    </row>
    <row r="20" spans="1:6">
      <c r="A20" s="19" t="s">
        <v>17</v>
      </c>
      <c r="B20" s="30">
        <v>55000</v>
      </c>
      <c r="C20" s="23">
        <v>28500</v>
      </c>
      <c r="D20" s="23">
        <v>28254.91</v>
      </c>
      <c r="E20" s="24">
        <v>99.14</v>
      </c>
      <c r="F20" s="10">
        <f t="shared" si="0"/>
        <v>51.37256363636363</v>
      </c>
    </row>
    <row r="21" spans="1:6">
      <c r="A21" s="20" t="s">
        <v>18</v>
      </c>
      <c r="B21" s="32">
        <v>0</v>
      </c>
      <c r="C21" s="27">
        <v>0</v>
      </c>
      <c r="D21" s="28">
        <v>28254.91</v>
      </c>
      <c r="E21" s="27">
        <v>0</v>
      </c>
      <c r="F21" s="8"/>
    </row>
    <row r="22" spans="1:6" ht="26.25">
      <c r="A22" s="19" t="s">
        <v>19</v>
      </c>
      <c r="B22" s="30">
        <v>60500</v>
      </c>
      <c r="C22" s="23">
        <v>80000</v>
      </c>
      <c r="D22" s="23">
        <v>68625</v>
      </c>
      <c r="E22" s="24">
        <v>85.78</v>
      </c>
      <c r="F22" s="10">
        <f t="shared" si="0"/>
        <v>113.4297520661157</v>
      </c>
    </row>
    <row r="23" spans="1:6">
      <c r="A23" s="20" t="s">
        <v>20</v>
      </c>
      <c r="B23" s="32">
        <v>0</v>
      </c>
      <c r="C23" s="27">
        <v>0</v>
      </c>
      <c r="D23" s="28">
        <v>1621</v>
      </c>
      <c r="E23" s="27">
        <v>0</v>
      </c>
      <c r="F23" s="8"/>
    </row>
    <row r="24" spans="1:6">
      <c r="A24" s="20" t="s">
        <v>21</v>
      </c>
      <c r="B24" s="32">
        <v>0</v>
      </c>
      <c r="C24" s="27">
        <v>0</v>
      </c>
      <c r="D24" s="28">
        <v>67004</v>
      </c>
      <c r="E24" s="27">
        <v>0</v>
      </c>
      <c r="F24" s="8"/>
    </row>
    <row r="25" spans="1:6" ht="39">
      <c r="A25" s="19" t="s">
        <v>22</v>
      </c>
      <c r="B25" s="30">
        <v>67000</v>
      </c>
      <c r="C25" s="23">
        <v>31000</v>
      </c>
      <c r="D25" s="23">
        <v>14095.58</v>
      </c>
      <c r="E25" s="24">
        <v>45.47</v>
      </c>
      <c r="F25" s="10">
        <f t="shared" si="0"/>
        <v>21.03817910447761</v>
      </c>
    </row>
    <row r="26" spans="1:6">
      <c r="A26" s="20" t="s">
        <v>23</v>
      </c>
      <c r="B26" s="32">
        <v>0</v>
      </c>
      <c r="C26" s="27">
        <v>0</v>
      </c>
      <c r="D26" s="28">
        <v>14095.58</v>
      </c>
      <c r="E26" s="27">
        <v>0</v>
      </c>
      <c r="F26" s="8"/>
    </row>
    <row r="27" spans="1:6">
      <c r="A27" s="19" t="s">
        <v>24</v>
      </c>
      <c r="B27" s="30">
        <v>1300</v>
      </c>
      <c r="C27" s="24">
        <v>800</v>
      </c>
      <c r="D27" s="24">
        <v>730.35</v>
      </c>
      <c r="E27" s="24">
        <v>91.29</v>
      </c>
      <c r="F27" s="10">
        <f t="shared" si="0"/>
        <v>56.180769230769236</v>
      </c>
    </row>
    <row r="28" spans="1:6">
      <c r="A28" s="20" t="s">
        <v>25</v>
      </c>
      <c r="B28" s="32">
        <v>0</v>
      </c>
      <c r="C28" s="27">
        <v>0</v>
      </c>
      <c r="D28" s="27">
        <v>730.35</v>
      </c>
      <c r="E28" s="27">
        <v>0</v>
      </c>
      <c r="F28" s="8"/>
    </row>
    <row r="29" spans="1:6">
      <c r="A29" s="19" t="s">
        <v>26</v>
      </c>
      <c r="B29" s="30">
        <v>128750</v>
      </c>
      <c r="C29" s="23">
        <v>393773.02</v>
      </c>
      <c r="D29" s="66">
        <v>215954.83</v>
      </c>
      <c r="E29" s="10">
        <f>SUM(D29/C29*100)</f>
        <v>54.842464829103832</v>
      </c>
      <c r="F29" s="10">
        <f>SUM(D29/B29*100)</f>
        <v>167.7319067961165</v>
      </c>
    </row>
  </sheetData>
  <mergeCells count="1">
    <mergeCell ref="A2:F2"/>
  </mergeCells>
  <pageMargins left="0.51181102362204722" right="0.51181102362204722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G50" sqref="A1:G50"/>
    </sheetView>
  </sheetViews>
  <sheetFormatPr defaultRowHeight="15"/>
  <cols>
    <col min="1" max="1" width="36.7109375" customWidth="1"/>
    <col min="2" max="2" width="23.28515625" style="47" customWidth="1"/>
    <col min="3" max="3" width="16" customWidth="1"/>
    <col min="4" max="4" width="15.7109375" customWidth="1"/>
    <col min="5" max="5" width="15.85546875" customWidth="1"/>
    <col min="6" max="6" width="14.140625" customWidth="1"/>
    <col min="7" max="7" width="13.7109375" customWidth="1"/>
  </cols>
  <sheetData>
    <row r="1" spans="1:9" s="63" customFormat="1"/>
    <row r="2" spans="1:9" s="63" customFormat="1">
      <c r="A2" s="99" t="s">
        <v>129</v>
      </c>
      <c r="B2" s="99"/>
      <c r="C2" s="99"/>
      <c r="D2" s="99"/>
      <c r="E2" s="99"/>
      <c r="F2" s="99"/>
      <c r="G2" s="99"/>
    </row>
    <row r="3" spans="1:9" ht="15.75" thickBot="1"/>
    <row r="4" spans="1:9" ht="26.25" thickBot="1">
      <c r="A4" s="38" t="s">
        <v>0</v>
      </c>
      <c r="B4" s="48"/>
      <c r="C4" s="40" t="s">
        <v>42</v>
      </c>
      <c r="D4" s="40" t="s">
        <v>41</v>
      </c>
      <c r="E4" s="40" t="s">
        <v>8</v>
      </c>
      <c r="F4" s="43" t="s">
        <v>9</v>
      </c>
      <c r="G4" s="43" t="s">
        <v>29</v>
      </c>
    </row>
    <row r="5" spans="1:9">
      <c r="A5" s="39"/>
      <c r="B5" s="49"/>
      <c r="C5" s="44"/>
      <c r="D5" s="41"/>
      <c r="E5" s="41"/>
      <c r="F5" s="44"/>
      <c r="G5" s="44"/>
    </row>
    <row r="6" spans="1:9">
      <c r="A6" s="60" t="s">
        <v>2</v>
      </c>
      <c r="B6" s="60"/>
      <c r="C6" s="59"/>
      <c r="D6" s="59"/>
      <c r="E6" s="59"/>
      <c r="F6" s="59"/>
      <c r="G6" s="59"/>
    </row>
    <row r="7" spans="1:9" s="45" customFormat="1">
      <c r="A7" s="101" t="s">
        <v>43</v>
      </c>
      <c r="B7" s="101"/>
      <c r="C7" s="51"/>
      <c r="D7" s="51"/>
      <c r="E7" s="51"/>
      <c r="F7" s="62"/>
      <c r="G7" s="62"/>
    </row>
    <row r="8" spans="1:9" s="42" customFormat="1">
      <c r="A8" s="29"/>
      <c r="B8" s="90" t="s">
        <v>44</v>
      </c>
      <c r="C8" s="84">
        <v>32000</v>
      </c>
      <c r="D8" s="84">
        <v>76938.61</v>
      </c>
      <c r="E8" s="84">
        <v>75801.56</v>
      </c>
      <c r="F8" s="98">
        <f t="shared" ref="F8:F45" si="0">SUM(E8/D8*100)</f>
        <v>98.522133425597374</v>
      </c>
      <c r="G8" s="98">
        <f t="shared" ref="G8:G45" si="1">SUM(E8/C8*100)</f>
        <v>236.87987499999997</v>
      </c>
      <c r="I8" s="110"/>
    </row>
    <row r="9" spans="1:9">
      <c r="A9" s="37"/>
      <c r="B9" s="90" t="s">
        <v>45</v>
      </c>
      <c r="C9" s="84">
        <v>32000</v>
      </c>
      <c r="D9" s="84">
        <v>76938.61</v>
      </c>
      <c r="E9" s="84">
        <v>76938.61</v>
      </c>
      <c r="F9" s="98">
        <f t="shared" si="0"/>
        <v>100</v>
      </c>
      <c r="G9" s="98">
        <f t="shared" si="1"/>
        <v>240.43315625</v>
      </c>
    </row>
    <row r="10" spans="1:9" s="61" customFormat="1" ht="20.25" customHeight="1">
      <c r="A10" s="37"/>
      <c r="B10" s="90" t="s">
        <v>47</v>
      </c>
      <c r="C10" s="84"/>
      <c r="D10" s="84"/>
      <c r="E10" s="84"/>
      <c r="F10" s="98"/>
      <c r="G10" s="98"/>
    </row>
    <row r="11" spans="1:9">
      <c r="A11" s="101" t="s">
        <v>31</v>
      </c>
      <c r="B11" s="101"/>
      <c r="C11" s="86"/>
      <c r="D11" s="86"/>
      <c r="E11" s="86"/>
      <c r="F11" s="98"/>
      <c r="G11" s="98"/>
    </row>
    <row r="12" spans="1:9" s="47" customFormat="1">
      <c r="A12" s="50"/>
      <c r="B12" s="90" t="s">
        <v>44</v>
      </c>
      <c r="C12" s="88">
        <v>60500</v>
      </c>
      <c r="D12" s="88">
        <v>80000</v>
      </c>
      <c r="E12" s="88">
        <v>68625</v>
      </c>
      <c r="F12" s="98">
        <f t="shared" si="0"/>
        <v>85.78125</v>
      </c>
      <c r="G12" s="98">
        <f t="shared" si="1"/>
        <v>113.4297520661157</v>
      </c>
    </row>
    <row r="13" spans="1:9" s="47" customFormat="1">
      <c r="A13" s="50"/>
      <c r="B13" s="90" t="s">
        <v>45</v>
      </c>
      <c r="C13" s="88">
        <v>70500</v>
      </c>
      <c r="D13" s="88">
        <v>128699.29</v>
      </c>
      <c r="E13" s="88">
        <v>114621.41</v>
      </c>
      <c r="F13" s="98">
        <f t="shared" si="0"/>
        <v>89.061415956529373</v>
      </c>
      <c r="G13" s="98">
        <f t="shared" si="1"/>
        <v>162.58356028368794</v>
      </c>
    </row>
    <row r="14" spans="1:9" s="61" customFormat="1" ht="19.5" customHeight="1">
      <c r="A14" s="50"/>
      <c r="B14" s="90" t="s">
        <v>47</v>
      </c>
      <c r="C14" s="87">
        <v>10000</v>
      </c>
      <c r="D14" s="87">
        <v>48699.29</v>
      </c>
      <c r="E14" s="88">
        <v>48699.29</v>
      </c>
      <c r="F14" s="98"/>
      <c r="G14" s="98"/>
    </row>
    <row r="15" spans="1:9">
      <c r="A15" s="101" t="s">
        <v>32</v>
      </c>
      <c r="B15" s="101"/>
      <c r="C15" s="95"/>
      <c r="D15" s="95"/>
      <c r="E15" s="95"/>
      <c r="F15" s="98"/>
      <c r="G15" s="98"/>
    </row>
    <row r="16" spans="1:9" s="52" customFormat="1">
      <c r="A16" s="50"/>
      <c r="B16" s="90" t="s">
        <v>44</v>
      </c>
      <c r="C16" s="88">
        <v>1583160</v>
      </c>
      <c r="D16" s="88">
        <v>1527233.75</v>
      </c>
      <c r="E16" s="88">
        <v>1530049.79</v>
      </c>
      <c r="F16" s="98">
        <f t="shared" si="0"/>
        <v>100.18438827717107</v>
      </c>
      <c r="G16" s="98">
        <f t="shared" si="1"/>
        <v>96.645303696404667</v>
      </c>
      <c r="I16" s="110"/>
    </row>
    <row r="17" spans="1:7" s="52" customFormat="1">
      <c r="A17" s="50"/>
      <c r="B17" s="90" t="s">
        <v>45</v>
      </c>
      <c r="C17" s="88">
        <v>1583160</v>
      </c>
      <c r="D17" s="88">
        <v>1527233.75</v>
      </c>
      <c r="E17" s="88">
        <v>1527067.9</v>
      </c>
      <c r="F17" s="98">
        <f t="shared" si="0"/>
        <v>99.989140496665939</v>
      </c>
      <c r="G17" s="98">
        <f t="shared" si="1"/>
        <v>96.456953182243097</v>
      </c>
    </row>
    <row r="18" spans="1:7" s="61" customFormat="1">
      <c r="A18" s="50"/>
      <c r="B18" s="90" t="s">
        <v>47</v>
      </c>
      <c r="C18" s="88"/>
      <c r="D18" s="88"/>
      <c r="E18" s="88"/>
      <c r="F18" s="98"/>
      <c r="G18" s="98"/>
    </row>
    <row r="19" spans="1:7">
      <c r="A19" s="101" t="s">
        <v>33</v>
      </c>
      <c r="B19" s="101"/>
      <c r="C19" s="95"/>
      <c r="D19" s="95"/>
      <c r="E19" s="95"/>
      <c r="F19" s="98"/>
      <c r="G19" s="98"/>
    </row>
    <row r="20" spans="1:7" s="53" customFormat="1">
      <c r="A20" s="50"/>
      <c r="B20" s="90" t="s">
        <v>44</v>
      </c>
      <c r="C20" s="94">
        <v>300</v>
      </c>
      <c r="D20" s="94">
        <v>7</v>
      </c>
      <c r="E20" s="94">
        <v>8.67</v>
      </c>
      <c r="F20" s="98">
        <f t="shared" si="0"/>
        <v>123.85714285714286</v>
      </c>
      <c r="G20" s="98">
        <f t="shared" si="1"/>
        <v>2.8899999999999997</v>
      </c>
    </row>
    <row r="21" spans="1:7" s="53" customFormat="1">
      <c r="A21" s="50"/>
      <c r="B21" s="90" t="s">
        <v>45</v>
      </c>
      <c r="C21" s="94">
        <v>300</v>
      </c>
      <c r="D21" s="94">
        <v>7</v>
      </c>
      <c r="E21" s="94">
        <v>0</v>
      </c>
      <c r="F21" s="98">
        <f t="shared" si="0"/>
        <v>0</v>
      </c>
      <c r="G21" s="98">
        <f t="shared" si="1"/>
        <v>0</v>
      </c>
    </row>
    <row r="22" spans="1:7" s="61" customFormat="1">
      <c r="A22" s="50"/>
      <c r="B22" s="90" t="s">
        <v>47</v>
      </c>
      <c r="C22" s="94"/>
      <c r="D22" s="94"/>
      <c r="E22" s="94"/>
      <c r="F22" s="98"/>
      <c r="G22" s="98"/>
    </row>
    <row r="23" spans="1:7" ht="26.25" customHeight="1">
      <c r="A23" s="101" t="s">
        <v>34</v>
      </c>
      <c r="B23" s="101"/>
      <c r="C23" s="95"/>
      <c r="D23" s="95"/>
      <c r="E23" s="95"/>
      <c r="F23" s="98"/>
      <c r="G23" s="98"/>
    </row>
    <row r="24" spans="1:7" s="54" customFormat="1">
      <c r="A24" s="50"/>
      <c r="B24" s="90" t="s">
        <v>44</v>
      </c>
      <c r="C24" s="88">
        <v>55000</v>
      </c>
      <c r="D24" s="88">
        <v>28500</v>
      </c>
      <c r="E24" s="88">
        <v>28254.91</v>
      </c>
      <c r="F24" s="98">
        <f t="shared" si="0"/>
        <v>99.140035087719298</v>
      </c>
      <c r="G24" s="98">
        <f t="shared" si="1"/>
        <v>51.37256363636363</v>
      </c>
    </row>
    <row r="25" spans="1:7" s="54" customFormat="1">
      <c r="A25" s="50"/>
      <c r="B25" s="90" t="s">
        <v>45</v>
      </c>
      <c r="C25" s="88">
        <v>55000</v>
      </c>
      <c r="D25" s="88">
        <v>29165.07</v>
      </c>
      <c r="E25" s="88">
        <v>28554.91</v>
      </c>
      <c r="F25" s="98">
        <f t="shared" si="0"/>
        <v>97.907908330067443</v>
      </c>
      <c r="G25" s="98">
        <f t="shared" si="1"/>
        <v>51.918018181818184</v>
      </c>
    </row>
    <row r="26" spans="1:7" s="61" customFormat="1">
      <c r="A26" s="50"/>
      <c r="B26" s="90" t="s">
        <v>47</v>
      </c>
      <c r="C26" s="88"/>
      <c r="D26" s="85">
        <v>665.07</v>
      </c>
      <c r="E26" s="88">
        <v>300</v>
      </c>
      <c r="F26" s="98"/>
      <c r="G26" s="98"/>
    </row>
    <row r="27" spans="1:7" ht="26.25" customHeight="1">
      <c r="A27" s="101" t="s">
        <v>35</v>
      </c>
      <c r="B27" s="101"/>
      <c r="C27" s="95"/>
      <c r="D27" s="95"/>
      <c r="E27" s="95"/>
      <c r="F27" s="98"/>
      <c r="G27" s="98"/>
    </row>
    <row r="28" spans="1:7" s="55" customFormat="1">
      <c r="A28" s="50"/>
      <c r="B28" s="90" t="s">
        <v>44</v>
      </c>
      <c r="C28" s="88">
        <v>115000</v>
      </c>
      <c r="D28" s="88">
        <v>58000</v>
      </c>
      <c r="E28" s="88">
        <v>48090.14</v>
      </c>
      <c r="F28" s="98">
        <f t="shared" si="0"/>
        <v>82.914034482758623</v>
      </c>
      <c r="G28" s="98">
        <f t="shared" si="1"/>
        <v>41.817513043478257</v>
      </c>
    </row>
    <row r="29" spans="1:7" s="55" customFormat="1">
      <c r="A29" s="50"/>
      <c r="B29" s="90" t="s">
        <v>45</v>
      </c>
      <c r="C29" s="88">
        <v>115000</v>
      </c>
      <c r="D29" s="88">
        <v>158000</v>
      </c>
      <c r="E29" s="88">
        <v>144879.79999999999</v>
      </c>
      <c r="F29" s="98">
        <f t="shared" si="0"/>
        <v>91.696075949367085</v>
      </c>
      <c r="G29" s="98">
        <f t="shared" si="1"/>
        <v>125.98243478260869</v>
      </c>
    </row>
    <row r="30" spans="1:7" s="61" customFormat="1">
      <c r="A30" s="50"/>
      <c r="B30" s="90" t="s">
        <v>47</v>
      </c>
      <c r="C30" s="88"/>
      <c r="D30" s="88">
        <v>100000</v>
      </c>
      <c r="E30" s="88">
        <v>100000</v>
      </c>
      <c r="F30" s="98"/>
      <c r="G30" s="98"/>
    </row>
    <row r="31" spans="1:7" ht="26.25" customHeight="1">
      <c r="A31" s="101" t="s">
        <v>36</v>
      </c>
      <c r="B31" s="101"/>
      <c r="C31" s="95"/>
      <c r="D31" s="95"/>
      <c r="E31" s="95"/>
      <c r="F31" s="98"/>
      <c r="G31" s="98"/>
    </row>
    <row r="32" spans="1:7" s="56" customFormat="1">
      <c r="A32" s="50"/>
      <c r="B32" s="90" t="s">
        <v>44</v>
      </c>
      <c r="C32" s="88">
        <v>8810000</v>
      </c>
      <c r="D32" s="88">
        <v>8303000</v>
      </c>
      <c r="E32" s="88">
        <v>8204636.8899999997</v>
      </c>
      <c r="F32" s="98">
        <f t="shared" si="0"/>
        <v>98.815330482957961</v>
      </c>
      <c r="G32" s="98">
        <f t="shared" si="1"/>
        <v>93.128682065834283</v>
      </c>
    </row>
    <row r="33" spans="1:7" s="56" customFormat="1">
      <c r="A33" s="50"/>
      <c r="B33" s="90" t="s">
        <v>45</v>
      </c>
      <c r="C33" s="88">
        <v>8810000</v>
      </c>
      <c r="D33" s="88">
        <v>8303000</v>
      </c>
      <c r="E33" s="88">
        <v>8195785.0599999996</v>
      </c>
      <c r="F33" s="98">
        <f t="shared" si="0"/>
        <v>98.708720462483441</v>
      </c>
      <c r="G33" s="98">
        <f t="shared" si="1"/>
        <v>93.028207264472186</v>
      </c>
    </row>
    <row r="34" spans="1:7" s="61" customFormat="1">
      <c r="A34" s="50"/>
      <c r="B34" s="90" t="s">
        <v>47</v>
      </c>
      <c r="C34" s="88"/>
      <c r="D34" s="88"/>
      <c r="E34" s="88"/>
      <c r="F34" s="98"/>
      <c r="G34" s="98"/>
    </row>
    <row r="35" spans="1:7">
      <c r="A35" s="101" t="s">
        <v>37</v>
      </c>
      <c r="B35" s="101"/>
      <c r="C35" s="95"/>
      <c r="D35" s="95"/>
      <c r="E35" s="95"/>
      <c r="F35" s="98"/>
      <c r="G35" s="98"/>
    </row>
    <row r="36" spans="1:7" s="56" customFormat="1">
      <c r="A36" s="50"/>
      <c r="B36" s="90" t="s">
        <v>44</v>
      </c>
      <c r="C36" s="88">
        <v>500000</v>
      </c>
      <c r="D36" s="88">
        <v>620694.14</v>
      </c>
      <c r="E36" s="88">
        <v>615237.93000000005</v>
      </c>
      <c r="F36" s="98">
        <f t="shared" si="0"/>
        <v>99.120950296066923</v>
      </c>
      <c r="G36" s="98">
        <f t="shared" si="1"/>
        <v>123.04758600000001</v>
      </c>
    </row>
    <row r="37" spans="1:7" s="56" customFormat="1">
      <c r="A37" s="50"/>
      <c r="B37" s="90" t="s">
        <v>45</v>
      </c>
      <c r="C37" s="88">
        <v>500000</v>
      </c>
      <c r="D37" s="88">
        <v>628696.68000000005</v>
      </c>
      <c r="E37" s="88">
        <v>267743.06</v>
      </c>
      <c r="F37" s="98">
        <f t="shared" si="0"/>
        <v>42.587000777545057</v>
      </c>
      <c r="G37" s="98">
        <f t="shared" si="1"/>
        <v>53.548611999999999</v>
      </c>
    </row>
    <row r="38" spans="1:7" s="61" customFormat="1">
      <c r="A38" s="50"/>
      <c r="B38" s="90" t="s">
        <v>47</v>
      </c>
      <c r="C38" s="88"/>
      <c r="D38" s="87">
        <v>8002.54</v>
      </c>
      <c r="E38" s="88">
        <v>8002.54</v>
      </c>
      <c r="F38" s="98"/>
      <c r="G38" s="98"/>
    </row>
    <row r="39" spans="1:7">
      <c r="A39" s="101" t="s">
        <v>38</v>
      </c>
      <c r="B39" s="101"/>
      <c r="C39" s="95"/>
      <c r="D39" s="95"/>
      <c r="E39" s="95"/>
      <c r="F39" s="98"/>
      <c r="G39" s="98"/>
    </row>
    <row r="40" spans="1:7" s="57" customFormat="1">
      <c r="A40" s="50"/>
      <c r="B40" s="90" t="s">
        <v>44</v>
      </c>
      <c r="C40" s="88">
        <v>67000</v>
      </c>
      <c r="D40" s="88">
        <v>31000</v>
      </c>
      <c r="E40" s="88">
        <v>14095.58</v>
      </c>
      <c r="F40" s="98">
        <f t="shared" si="0"/>
        <v>45.469612903225809</v>
      </c>
      <c r="G40" s="98">
        <f t="shared" si="1"/>
        <v>21.03817910447761</v>
      </c>
    </row>
    <row r="41" spans="1:7" s="57" customFormat="1">
      <c r="A41" s="50"/>
      <c r="B41" s="90" t="s">
        <v>45</v>
      </c>
      <c r="C41" s="88">
        <v>67000</v>
      </c>
      <c r="D41" s="88">
        <v>31000</v>
      </c>
      <c r="E41" s="88">
        <v>13985.24</v>
      </c>
      <c r="F41" s="98">
        <f t="shared" si="0"/>
        <v>45.113677419354836</v>
      </c>
      <c r="G41" s="98">
        <f t="shared" si="1"/>
        <v>20.873492537313432</v>
      </c>
    </row>
    <row r="42" spans="1:7" s="61" customFormat="1">
      <c r="A42" s="50"/>
      <c r="B42" s="90" t="s">
        <v>47</v>
      </c>
      <c r="C42" s="88"/>
      <c r="D42" s="88"/>
      <c r="E42" s="88"/>
      <c r="F42" s="98"/>
      <c r="G42" s="98"/>
    </row>
    <row r="43" spans="1:7" ht="33" customHeight="1">
      <c r="A43" s="101" t="s">
        <v>39</v>
      </c>
      <c r="B43" s="101"/>
      <c r="C43" s="89"/>
      <c r="D43" s="89"/>
      <c r="E43" s="89"/>
      <c r="F43" s="62"/>
      <c r="G43" s="62"/>
    </row>
    <row r="44" spans="1:7" s="58" customFormat="1">
      <c r="A44" s="50"/>
      <c r="B44" s="90" t="s">
        <v>44</v>
      </c>
      <c r="C44" s="88">
        <v>1300</v>
      </c>
      <c r="D44" s="88">
        <v>800</v>
      </c>
      <c r="E44" s="94">
        <v>730.35</v>
      </c>
      <c r="F44" s="98">
        <f t="shared" si="0"/>
        <v>91.293750000000003</v>
      </c>
      <c r="G44" s="98">
        <f t="shared" si="1"/>
        <v>56.180769230769236</v>
      </c>
    </row>
    <row r="45" spans="1:7">
      <c r="A45" s="50"/>
      <c r="B45" s="90" t="s">
        <v>46</v>
      </c>
      <c r="C45" s="84">
        <v>120050</v>
      </c>
      <c r="D45" s="84">
        <v>237206.12</v>
      </c>
      <c r="E45" s="91">
        <v>0</v>
      </c>
      <c r="F45" s="98">
        <f t="shared" si="0"/>
        <v>0</v>
      </c>
      <c r="G45" s="98">
        <f t="shared" si="1"/>
        <v>0</v>
      </c>
    </row>
    <row r="46" spans="1:7">
      <c r="A46" s="46"/>
      <c r="B46" s="93" t="s">
        <v>47</v>
      </c>
      <c r="C46" s="98">
        <v>118750</v>
      </c>
      <c r="D46" s="98">
        <v>236406.12</v>
      </c>
      <c r="E46" s="94">
        <v>0</v>
      </c>
      <c r="F46" s="92"/>
      <c r="G46" s="92"/>
    </row>
    <row r="47" spans="1:7">
      <c r="A47" s="37"/>
      <c r="B47" s="37"/>
      <c r="C47" s="37"/>
      <c r="D47" s="37"/>
      <c r="E47" s="91"/>
      <c r="F47" s="37"/>
      <c r="G47" s="37"/>
    </row>
    <row r="48" spans="1:7">
      <c r="A48" s="100" t="s">
        <v>48</v>
      </c>
      <c r="B48" s="100"/>
      <c r="C48" s="111">
        <f>SUM(C44+C40+C36+C32+C28+C24+C20+C16+C12+C8)</f>
        <v>11224260</v>
      </c>
      <c r="D48" s="111">
        <f t="shared" ref="D48:E48" si="2">SUM(D44+D40+D36+D32+D28+D24+D20+D16+D12+D8)</f>
        <v>10726173.5</v>
      </c>
      <c r="E48" s="111">
        <f t="shared" si="2"/>
        <v>10585530.820000002</v>
      </c>
      <c r="F48" s="96">
        <f>SUM(E48/D48*100)</f>
        <v>98.688789809338829</v>
      </c>
      <c r="G48" s="96">
        <f>SUM(E48/C48*100)</f>
        <v>94.309387166726381</v>
      </c>
    </row>
    <row r="49" spans="1:9">
      <c r="A49" s="100" t="s">
        <v>49</v>
      </c>
      <c r="B49" s="100"/>
      <c r="C49" s="111">
        <f>SUM(C45+C41+C37+C33+C29+C25+C21+C17+C13+C9)</f>
        <v>11353010</v>
      </c>
      <c r="D49" s="111">
        <f t="shared" ref="D49:E49" si="3">SUM(D45+D41+D37+D33+D29+D25+D21+D17+D13+D9)</f>
        <v>11119946.52</v>
      </c>
      <c r="E49" s="111">
        <f>SUM(E9+E13+E17+E21+E25+E29+E33+E37+E41)</f>
        <v>10369575.99</v>
      </c>
      <c r="F49" s="96">
        <f t="shared" ref="F49:F50" si="4">SUM(E49/D49*100)</f>
        <v>93.252031125775602</v>
      </c>
      <c r="G49" s="96">
        <f t="shared" ref="G49:G50" si="5">SUM(E49/C49*100)</f>
        <v>91.33768040369911</v>
      </c>
    </row>
    <row r="50" spans="1:9">
      <c r="A50" s="100" t="s">
        <v>50</v>
      </c>
      <c r="B50" s="100"/>
      <c r="C50" s="111">
        <f>SUM(C46+C14)</f>
        <v>128750</v>
      </c>
      <c r="D50" s="111">
        <f>SUM(D46+D38+D30+D26+D14+D10)</f>
        <v>393773.02</v>
      </c>
      <c r="E50" s="83">
        <f>SUM(E38+E30+E26+E14)</f>
        <v>157001.82999999999</v>
      </c>
      <c r="F50" s="96">
        <f t="shared" si="4"/>
        <v>39.871149628280769</v>
      </c>
      <c r="G50" s="96">
        <f t="shared" si="5"/>
        <v>121.94316893203883</v>
      </c>
      <c r="I50" s="110"/>
    </row>
    <row r="54" spans="1:9">
      <c r="E54" s="110"/>
    </row>
  </sheetData>
  <mergeCells count="14">
    <mergeCell ref="A50:B50"/>
    <mergeCell ref="A2:G2"/>
    <mergeCell ref="A31:B31"/>
    <mergeCell ref="A35:B35"/>
    <mergeCell ref="A39:B39"/>
    <mergeCell ref="A43:B43"/>
    <mergeCell ref="A48:B48"/>
    <mergeCell ref="A49:B49"/>
    <mergeCell ref="A7:B7"/>
    <mergeCell ref="A11:B11"/>
    <mergeCell ref="A15:B15"/>
    <mergeCell ref="A19:B19"/>
    <mergeCell ref="A23:B23"/>
    <mergeCell ref="A27:B27"/>
  </mergeCells>
  <pageMargins left="0.51181102362204722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8"/>
  <sheetViews>
    <sheetView tabSelected="1" workbookViewId="0">
      <selection activeCell="D17" sqref="D17"/>
    </sheetView>
  </sheetViews>
  <sheetFormatPr defaultRowHeight="15"/>
  <cols>
    <col min="1" max="1" width="46.140625" customWidth="1"/>
    <col min="2" max="2" width="18.140625" customWidth="1"/>
    <col min="3" max="3" width="18.28515625" customWidth="1"/>
    <col min="4" max="4" width="18.7109375" customWidth="1"/>
    <col min="5" max="5" width="15.42578125" customWidth="1"/>
    <col min="6" max="6" width="16" customWidth="1"/>
  </cols>
  <sheetData>
    <row r="1" spans="1:6" s="63" customFormat="1"/>
    <row r="2" spans="1:6" s="63" customFormat="1">
      <c r="A2" s="99" t="s">
        <v>126</v>
      </c>
      <c r="B2" s="99"/>
      <c r="C2" s="99"/>
      <c r="D2" s="99"/>
      <c r="E2" s="99"/>
      <c r="F2" s="99"/>
    </row>
    <row r="3" spans="1:6" s="63" customFormat="1" ht="30" customHeight="1">
      <c r="A3" s="102" t="s">
        <v>127</v>
      </c>
      <c r="B3" s="99"/>
      <c r="C3" s="99"/>
      <c r="D3" s="99"/>
      <c r="E3" s="99"/>
      <c r="F3" s="99"/>
    </row>
    <row r="4" spans="1:6" s="63" customFormat="1" ht="17.25" customHeight="1">
      <c r="A4" s="102" t="s">
        <v>128</v>
      </c>
      <c r="B4" s="102"/>
      <c r="C4" s="102"/>
      <c r="D4" s="102"/>
      <c r="E4" s="102"/>
      <c r="F4" s="102"/>
    </row>
    <row r="5" spans="1:6" ht="15.75" thickBot="1"/>
    <row r="6" spans="1:6" ht="26.25" thickBot="1">
      <c r="A6" s="64" t="s">
        <v>0</v>
      </c>
      <c r="B6" s="64" t="s">
        <v>6</v>
      </c>
      <c r="C6" s="97" t="s">
        <v>152</v>
      </c>
      <c r="D6" s="64" t="s">
        <v>40</v>
      </c>
      <c r="E6" s="64" t="s">
        <v>9</v>
      </c>
      <c r="F6" s="64" t="s">
        <v>29</v>
      </c>
    </row>
    <row r="7" spans="1:6">
      <c r="A7" s="65" t="s">
        <v>1</v>
      </c>
      <c r="B7" s="66">
        <v>11353010</v>
      </c>
      <c r="C7" s="66">
        <v>11119946.52</v>
      </c>
      <c r="D7" s="66">
        <v>10369575.99</v>
      </c>
      <c r="E7" s="66">
        <f>SUM(D7/C7*100)</f>
        <v>93.252031125775602</v>
      </c>
      <c r="F7" s="66">
        <f>SUM(D7/B7*100)</f>
        <v>91.33768040369911</v>
      </c>
    </row>
    <row r="8" spans="1:6">
      <c r="A8" s="67" t="s">
        <v>2</v>
      </c>
      <c r="B8" s="68">
        <v>11353010</v>
      </c>
      <c r="C8" s="68">
        <v>11119946.52</v>
      </c>
      <c r="D8" s="68">
        <v>10369575.99</v>
      </c>
      <c r="E8" s="68">
        <f t="shared" ref="E8:E68" si="0">SUM(D8/C8*100)</f>
        <v>93.252031125775602</v>
      </c>
      <c r="F8" s="68">
        <f t="shared" ref="F8:F68" si="1">SUM(D8/B8*100)</f>
        <v>91.33768040369911</v>
      </c>
    </row>
    <row r="9" spans="1:6">
      <c r="A9" s="69" t="s">
        <v>51</v>
      </c>
      <c r="B9" s="70">
        <v>1583160</v>
      </c>
      <c r="C9" s="70">
        <v>1527233.75</v>
      </c>
      <c r="D9" s="70">
        <v>1527067.9</v>
      </c>
      <c r="E9" s="70">
        <f t="shared" si="0"/>
        <v>99.989140496665939</v>
      </c>
      <c r="F9" s="70">
        <f t="shared" si="1"/>
        <v>96.456953182243097</v>
      </c>
    </row>
    <row r="10" spans="1:6" ht="26.25">
      <c r="A10" s="71" t="s">
        <v>52</v>
      </c>
      <c r="B10" s="72">
        <v>215160</v>
      </c>
      <c r="C10" s="72">
        <v>215460</v>
      </c>
      <c r="D10" s="72">
        <v>215460</v>
      </c>
      <c r="E10" s="72">
        <f t="shared" si="0"/>
        <v>100</v>
      </c>
      <c r="F10" s="72">
        <f t="shared" si="1"/>
        <v>100.13943112102621</v>
      </c>
    </row>
    <row r="11" spans="1:6">
      <c r="A11" s="69" t="s">
        <v>32</v>
      </c>
      <c r="B11" s="70">
        <v>215160</v>
      </c>
      <c r="C11" s="70">
        <v>215460</v>
      </c>
      <c r="D11" s="70">
        <v>215460</v>
      </c>
      <c r="E11" s="70">
        <f t="shared" si="0"/>
        <v>100</v>
      </c>
      <c r="F11" s="70">
        <f t="shared" si="1"/>
        <v>100.13943112102621</v>
      </c>
    </row>
    <row r="12" spans="1:6">
      <c r="A12" s="73" t="s">
        <v>53</v>
      </c>
      <c r="B12" s="66">
        <v>35000</v>
      </c>
      <c r="C12" s="66">
        <v>35109.19</v>
      </c>
      <c r="D12" s="66">
        <v>35109.19</v>
      </c>
      <c r="E12" s="66">
        <f t="shared" si="0"/>
        <v>100</v>
      </c>
      <c r="F12" s="66">
        <f t="shared" si="1"/>
        <v>100.31197142857144</v>
      </c>
    </row>
    <row r="13" spans="1:6">
      <c r="A13" s="74" t="s">
        <v>54</v>
      </c>
      <c r="B13" s="75">
        <v>0</v>
      </c>
      <c r="C13" s="75"/>
      <c r="D13" s="76">
        <v>28076.73</v>
      </c>
      <c r="E13" s="76"/>
      <c r="F13" s="76"/>
    </row>
    <row r="14" spans="1:6">
      <c r="A14" s="74" t="s">
        <v>55</v>
      </c>
      <c r="B14" s="75">
        <v>0</v>
      </c>
      <c r="C14" s="75">
        <v>0</v>
      </c>
      <c r="D14" s="76">
        <v>6036.46</v>
      </c>
      <c r="E14" s="76"/>
      <c r="F14" s="76"/>
    </row>
    <row r="15" spans="1:6">
      <c r="A15" s="74" t="s">
        <v>56</v>
      </c>
      <c r="B15" s="75">
        <v>0</v>
      </c>
      <c r="C15" s="75">
        <v>0</v>
      </c>
      <c r="D15" s="75">
        <v>996</v>
      </c>
      <c r="E15" s="75"/>
      <c r="F15" s="75"/>
    </row>
    <row r="16" spans="1:6">
      <c r="A16" s="73" t="s">
        <v>57</v>
      </c>
      <c r="B16" s="66">
        <v>42000</v>
      </c>
      <c r="C16" s="66">
        <v>49890.81</v>
      </c>
      <c r="D16" s="66">
        <v>49890.81</v>
      </c>
      <c r="E16" s="66">
        <f t="shared" si="0"/>
        <v>100</v>
      </c>
      <c r="F16" s="66">
        <f t="shared" si="1"/>
        <v>118.78764285714286</v>
      </c>
    </row>
    <row r="17" spans="1:6" ht="26.25">
      <c r="A17" s="74" t="s">
        <v>58</v>
      </c>
      <c r="B17" s="75">
        <v>0</v>
      </c>
      <c r="C17" s="75">
        <v>0</v>
      </c>
      <c r="D17" s="76">
        <v>41250.720000000001</v>
      </c>
      <c r="E17" s="76"/>
      <c r="F17" s="76"/>
    </row>
    <row r="18" spans="1:6">
      <c r="A18" s="74" t="s">
        <v>59</v>
      </c>
      <c r="B18" s="75">
        <v>0</v>
      </c>
      <c r="C18" s="75">
        <v>0</v>
      </c>
      <c r="D18" s="75">
        <v>130.88999999999999</v>
      </c>
      <c r="E18" s="75"/>
      <c r="F18" s="75"/>
    </row>
    <row r="19" spans="1:6">
      <c r="A19" s="74" t="s">
        <v>60</v>
      </c>
      <c r="B19" s="75">
        <v>0</v>
      </c>
      <c r="C19" s="75">
        <v>0</v>
      </c>
      <c r="D19" s="76">
        <v>2657.5</v>
      </c>
      <c r="E19" s="76"/>
      <c r="F19" s="76"/>
    </row>
    <row r="20" spans="1:6" ht="26.25">
      <c r="A20" s="74" t="s">
        <v>61</v>
      </c>
      <c r="B20" s="75">
        <v>0</v>
      </c>
      <c r="C20" s="75">
        <v>0</v>
      </c>
      <c r="D20" s="76">
        <v>2722.95</v>
      </c>
      <c r="E20" s="76"/>
      <c r="F20" s="76"/>
    </row>
    <row r="21" spans="1:6">
      <c r="A21" s="74" t="s">
        <v>62</v>
      </c>
      <c r="B21" s="75">
        <v>0</v>
      </c>
      <c r="C21" s="75">
        <v>0</v>
      </c>
      <c r="D21" s="76">
        <v>2348.84</v>
      </c>
      <c r="E21" s="76"/>
      <c r="F21" s="76"/>
    </row>
    <row r="22" spans="1:6">
      <c r="A22" s="74" t="s">
        <v>63</v>
      </c>
      <c r="B22" s="75">
        <v>0</v>
      </c>
      <c r="C22" s="75">
        <v>0</v>
      </c>
      <c r="D22" s="75">
        <v>779.91</v>
      </c>
      <c r="E22" s="75"/>
      <c r="F22" s="75"/>
    </row>
    <row r="23" spans="1:6">
      <c r="A23" s="73" t="s">
        <v>64</v>
      </c>
      <c r="B23" s="66">
        <v>120660</v>
      </c>
      <c r="C23" s="66">
        <v>115094.37</v>
      </c>
      <c r="D23" s="66">
        <v>115094.37</v>
      </c>
      <c r="E23" s="66">
        <f t="shared" si="0"/>
        <v>100</v>
      </c>
      <c r="F23" s="66">
        <f t="shared" si="1"/>
        <v>95.387344604674283</v>
      </c>
    </row>
    <row r="24" spans="1:6">
      <c r="A24" s="74" t="s">
        <v>65</v>
      </c>
      <c r="B24" s="75">
        <v>0</v>
      </c>
      <c r="C24" s="75">
        <v>0</v>
      </c>
      <c r="D24" s="76">
        <v>18047.259999999998</v>
      </c>
      <c r="E24" s="76"/>
      <c r="F24" s="76"/>
    </row>
    <row r="25" spans="1:6" ht="26.25">
      <c r="A25" s="74" t="s">
        <v>66</v>
      </c>
      <c r="B25" s="75">
        <v>0</v>
      </c>
      <c r="C25" s="75">
        <v>0</v>
      </c>
      <c r="D25" s="76">
        <v>5897.25</v>
      </c>
      <c r="E25" s="76"/>
      <c r="F25" s="76"/>
    </row>
    <row r="26" spans="1:6">
      <c r="A26" s="74" t="s">
        <v>67</v>
      </c>
      <c r="B26" s="75">
        <v>0</v>
      </c>
      <c r="C26" s="75">
        <v>0</v>
      </c>
      <c r="D26" s="76">
        <v>3933</v>
      </c>
      <c r="E26" s="76"/>
      <c r="F26" s="76"/>
    </row>
    <row r="27" spans="1:6">
      <c r="A27" s="74" t="s">
        <v>68</v>
      </c>
      <c r="B27" s="75">
        <v>0</v>
      </c>
      <c r="C27" s="75">
        <v>0</v>
      </c>
      <c r="D27" s="76">
        <v>35417.82</v>
      </c>
      <c r="E27" s="76"/>
      <c r="F27" s="76"/>
    </row>
    <row r="28" spans="1:6">
      <c r="A28" s="74" t="s">
        <v>69</v>
      </c>
      <c r="B28" s="75">
        <v>0</v>
      </c>
      <c r="C28" s="75">
        <v>0</v>
      </c>
      <c r="D28" s="76">
        <v>30558.3</v>
      </c>
      <c r="E28" s="76"/>
      <c r="F28" s="76"/>
    </row>
    <row r="29" spans="1:6">
      <c r="A29" s="74" t="s">
        <v>70</v>
      </c>
      <c r="B29" s="75">
        <v>0</v>
      </c>
      <c r="C29" s="75">
        <v>0</v>
      </c>
      <c r="D29" s="76">
        <v>1280</v>
      </c>
      <c r="E29" s="76"/>
      <c r="F29" s="76"/>
    </row>
    <row r="30" spans="1:6">
      <c r="A30" s="74" t="s">
        <v>71</v>
      </c>
      <c r="B30" s="75">
        <v>0</v>
      </c>
      <c r="C30" s="75">
        <v>0</v>
      </c>
      <c r="D30" s="76">
        <v>8622.77</v>
      </c>
      <c r="E30" s="76"/>
      <c r="F30" s="76"/>
    </row>
    <row r="31" spans="1:6">
      <c r="A31" s="74" t="s">
        <v>72</v>
      </c>
      <c r="B31" s="75">
        <v>0</v>
      </c>
      <c r="C31" s="75">
        <v>0</v>
      </c>
      <c r="D31" s="76">
        <v>11337.97</v>
      </c>
      <c r="E31" s="76"/>
      <c r="F31" s="76"/>
    </row>
    <row r="32" spans="1:6">
      <c r="A32" s="73" t="s">
        <v>73</v>
      </c>
      <c r="B32" s="66">
        <v>15000</v>
      </c>
      <c r="C32" s="66">
        <v>12065.63</v>
      </c>
      <c r="D32" s="66">
        <v>12065.63</v>
      </c>
      <c r="E32" s="66">
        <f t="shared" si="0"/>
        <v>100</v>
      </c>
      <c r="F32" s="66">
        <f t="shared" si="1"/>
        <v>80.437533333333334</v>
      </c>
    </row>
    <row r="33" spans="1:6">
      <c r="A33" s="74" t="s">
        <v>74</v>
      </c>
      <c r="B33" s="75">
        <v>0</v>
      </c>
      <c r="C33" s="75">
        <v>0</v>
      </c>
      <c r="D33" s="76">
        <v>5308.86</v>
      </c>
      <c r="E33" s="76"/>
      <c r="F33" s="76"/>
    </row>
    <row r="34" spans="1:6">
      <c r="A34" s="74" t="s">
        <v>75</v>
      </c>
      <c r="B34" s="75">
        <v>0</v>
      </c>
      <c r="C34" s="75">
        <v>0</v>
      </c>
      <c r="D34" s="76">
        <v>2711.77</v>
      </c>
      <c r="E34" s="76"/>
      <c r="F34" s="76"/>
    </row>
    <row r="35" spans="1:6">
      <c r="A35" s="74" t="s">
        <v>76</v>
      </c>
      <c r="B35" s="75">
        <v>0</v>
      </c>
      <c r="C35" s="75">
        <v>0</v>
      </c>
      <c r="D35" s="76">
        <v>1050</v>
      </c>
      <c r="E35" s="76"/>
      <c r="F35" s="76"/>
    </row>
    <row r="36" spans="1:6">
      <c r="A36" s="74" t="s">
        <v>77</v>
      </c>
      <c r="B36" s="75">
        <v>0</v>
      </c>
      <c r="C36" s="75">
        <v>0</v>
      </c>
      <c r="D36" s="76">
        <v>2745</v>
      </c>
      <c r="E36" s="76"/>
      <c r="F36" s="76"/>
    </row>
    <row r="37" spans="1:6">
      <c r="A37" s="74" t="s">
        <v>78</v>
      </c>
      <c r="B37" s="75">
        <v>0</v>
      </c>
      <c r="C37" s="75">
        <v>0</v>
      </c>
      <c r="D37" s="75">
        <v>250</v>
      </c>
      <c r="E37" s="75"/>
      <c r="F37" s="75"/>
    </row>
    <row r="38" spans="1:6">
      <c r="A38" s="73" t="s">
        <v>79</v>
      </c>
      <c r="B38" s="66">
        <v>2500</v>
      </c>
      <c r="C38" s="66">
        <v>3300</v>
      </c>
      <c r="D38" s="66">
        <v>3300</v>
      </c>
      <c r="E38" s="66">
        <f t="shared" si="0"/>
        <v>100</v>
      </c>
      <c r="F38" s="66">
        <f t="shared" si="1"/>
        <v>132</v>
      </c>
    </row>
    <row r="39" spans="1:6" ht="26.25">
      <c r="A39" s="74" t="s">
        <v>80</v>
      </c>
      <c r="B39" s="75">
        <v>0</v>
      </c>
      <c r="C39" s="75">
        <v>0</v>
      </c>
      <c r="D39" s="76">
        <v>3293.69</v>
      </c>
      <c r="E39" s="76"/>
      <c r="F39" s="76"/>
    </row>
    <row r="40" spans="1:6">
      <c r="A40" s="74" t="s">
        <v>81</v>
      </c>
      <c r="B40" s="75">
        <v>0</v>
      </c>
      <c r="C40" s="75">
        <v>0</v>
      </c>
      <c r="D40" s="75">
        <v>6.31</v>
      </c>
      <c r="E40" s="75"/>
      <c r="F40" s="75"/>
    </row>
    <row r="41" spans="1:6" ht="26.25">
      <c r="A41" s="71" t="s">
        <v>82</v>
      </c>
      <c r="B41" s="72">
        <v>620000</v>
      </c>
      <c r="C41" s="72">
        <v>592000</v>
      </c>
      <c r="D41" s="72">
        <v>591834.15</v>
      </c>
      <c r="E41" s="72">
        <f t="shared" si="0"/>
        <v>99.971984797297296</v>
      </c>
      <c r="F41" s="72">
        <f t="shared" si="1"/>
        <v>95.457120967741943</v>
      </c>
    </row>
    <row r="42" spans="1:6">
      <c r="A42" s="69" t="s">
        <v>32</v>
      </c>
      <c r="B42" s="70">
        <v>620000</v>
      </c>
      <c r="C42" s="70">
        <v>592000</v>
      </c>
      <c r="D42" s="70">
        <v>591834.15</v>
      </c>
      <c r="E42" s="70">
        <f t="shared" si="0"/>
        <v>99.971984797297296</v>
      </c>
      <c r="F42" s="70">
        <f t="shared" si="1"/>
        <v>95.457120967741943</v>
      </c>
    </row>
    <row r="43" spans="1:6">
      <c r="A43" s="73" t="s">
        <v>53</v>
      </c>
      <c r="B43" s="66">
        <v>385000</v>
      </c>
      <c r="C43" s="66">
        <v>326000</v>
      </c>
      <c r="D43" s="66">
        <v>326000</v>
      </c>
      <c r="E43" s="66">
        <f t="shared" si="0"/>
        <v>100</v>
      </c>
      <c r="F43" s="66">
        <f t="shared" si="1"/>
        <v>84.675324675324674</v>
      </c>
    </row>
    <row r="44" spans="1:6" ht="26.25">
      <c r="A44" s="74" t="s">
        <v>83</v>
      </c>
      <c r="B44" s="75">
        <v>0</v>
      </c>
      <c r="C44" s="75">
        <v>0</v>
      </c>
      <c r="D44" s="76">
        <v>326000</v>
      </c>
      <c r="E44" s="76"/>
      <c r="F44" s="76"/>
    </row>
    <row r="45" spans="1:6">
      <c r="A45" s="73" t="s">
        <v>57</v>
      </c>
      <c r="B45" s="66">
        <v>175000</v>
      </c>
      <c r="C45" s="66">
        <v>176000</v>
      </c>
      <c r="D45" s="66">
        <v>175984.64000000001</v>
      </c>
      <c r="E45" s="66">
        <f t="shared" si="0"/>
        <v>99.991272727272744</v>
      </c>
      <c r="F45" s="66">
        <f t="shared" si="1"/>
        <v>100.56265142857144</v>
      </c>
    </row>
    <row r="46" spans="1:6" ht="26.25">
      <c r="A46" s="74" t="s">
        <v>58</v>
      </c>
      <c r="B46" s="75">
        <v>0</v>
      </c>
      <c r="C46" s="75">
        <v>0</v>
      </c>
      <c r="D46" s="76">
        <v>21880.29</v>
      </c>
      <c r="E46" s="76"/>
      <c r="F46" s="76"/>
    </row>
    <row r="47" spans="1:6">
      <c r="A47" s="74" t="s">
        <v>59</v>
      </c>
      <c r="B47" s="75">
        <v>0</v>
      </c>
      <c r="C47" s="75">
        <v>0</v>
      </c>
      <c r="D47" s="76">
        <v>1282.1500000000001</v>
      </c>
      <c r="E47" s="76"/>
      <c r="F47" s="76"/>
    </row>
    <row r="48" spans="1:6">
      <c r="A48" s="74" t="s">
        <v>60</v>
      </c>
      <c r="B48" s="75">
        <v>0</v>
      </c>
      <c r="C48" s="75">
        <v>0</v>
      </c>
      <c r="D48" s="76">
        <v>152822.20000000001</v>
      </c>
      <c r="E48" s="76"/>
      <c r="F48" s="76"/>
    </row>
    <row r="49" spans="1:6">
      <c r="A49" s="73" t="s">
        <v>64</v>
      </c>
      <c r="B49" s="66">
        <v>60000</v>
      </c>
      <c r="C49" s="66">
        <v>90000</v>
      </c>
      <c r="D49" s="66">
        <v>89849.51</v>
      </c>
      <c r="E49" s="66">
        <f t="shared" si="0"/>
        <v>99.832788888888885</v>
      </c>
      <c r="F49" s="66">
        <f t="shared" si="1"/>
        <v>149.74918333333335</v>
      </c>
    </row>
    <row r="50" spans="1:6" ht="26.25">
      <c r="A50" s="74" t="s">
        <v>66</v>
      </c>
      <c r="B50" s="75">
        <v>0</v>
      </c>
      <c r="C50" s="75">
        <v>0</v>
      </c>
      <c r="D50" s="76">
        <v>12717.5</v>
      </c>
      <c r="E50" s="76"/>
      <c r="F50" s="76"/>
    </row>
    <row r="51" spans="1:6">
      <c r="A51" s="74" t="s">
        <v>84</v>
      </c>
      <c r="B51" s="75">
        <v>0</v>
      </c>
      <c r="C51" s="75">
        <v>0</v>
      </c>
      <c r="D51" s="76">
        <v>57025.55</v>
      </c>
      <c r="E51" s="76"/>
      <c r="F51" s="76"/>
    </row>
    <row r="52" spans="1:6">
      <c r="A52" s="74" t="s">
        <v>70</v>
      </c>
      <c r="B52" s="75">
        <v>0</v>
      </c>
      <c r="C52" s="75">
        <v>0</v>
      </c>
      <c r="D52" s="76">
        <v>20106.46</v>
      </c>
      <c r="E52" s="76"/>
      <c r="F52" s="76"/>
    </row>
    <row r="53" spans="1:6">
      <c r="A53" s="71" t="s">
        <v>85</v>
      </c>
      <c r="B53" s="72">
        <v>30000</v>
      </c>
      <c r="C53" s="72">
        <v>1773.75</v>
      </c>
      <c r="D53" s="72">
        <v>1773.75</v>
      </c>
      <c r="E53" s="72">
        <f t="shared" si="0"/>
        <v>100</v>
      </c>
      <c r="F53" s="72">
        <f t="shared" si="1"/>
        <v>5.9124999999999996</v>
      </c>
    </row>
    <row r="54" spans="1:6">
      <c r="A54" s="69" t="s">
        <v>32</v>
      </c>
      <c r="B54" s="70">
        <v>30000</v>
      </c>
      <c r="C54" s="70">
        <v>1773.75</v>
      </c>
      <c r="D54" s="70">
        <v>1773.75</v>
      </c>
      <c r="E54" s="70">
        <f t="shared" si="0"/>
        <v>100</v>
      </c>
      <c r="F54" s="70">
        <f t="shared" si="1"/>
        <v>5.9124999999999996</v>
      </c>
    </row>
    <row r="55" spans="1:6">
      <c r="A55" s="73" t="s">
        <v>64</v>
      </c>
      <c r="B55" s="66">
        <v>30000</v>
      </c>
      <c r="C55" s="66">
        <v>1773.75</v>
      </c>
      <c r="D55" s="66">
        <v>1773.75</v>
      </c>
      <c r="E55" s="66">
        <f t="shared" si="0"/>
        <v>100</v>
      </c>
      <c r="F55" s="66">
        <f t="shared" si="1"/>
        <v>5.9124999999999996</v>
      </c>
    </row>
    <row r="56" spans="1:6" ht="26.25">
      <c r="A56" s="74" t="s">
        <v>66</v>
      </c>
      <c r="B56" s="75">
        <v>0</v>
      </c>
      <c r="C56" s="75">
        <v>0</v>
      </c>
      <c r="D56" s="76">
        <v>1773.75</v>
      </c>
      <c r="E56" s="76"/>
      <c r="F56" s="76"/>
    </row>
    <row r="57" spans="1:6" ht="26.25">
      <c r="A57" s="71" t="s">
        <v>86</v>
      </c>
      <c r="B57" s="72">
        <v>718000</v>
      </c>
      <c r="C57" s="72">
        <v>718000</v>
      </c>
      <c r="D57" s="72">
        <v>718000</v>
      </c>
      <c r="E57" s="72">
        <f t="shared" si="0"/>
        <v>100</v>
      </c>
      <c r="F57" s="72">
        <f t="shared" si="1"/>
        <v>100</v>
      </c>
    </row>
    <row r="58" spans="1:6">
      <c r="A58" s="69" t="s">
        <v>32</v>
      </c>
      <c r="B58" s="70">
        <v>718000</v>
      </c>
      <c r="C58" s="70">
        <v>718000</v>
      </c>
      <c r="D58" s="70">
        <v>718000</v>
      </c>
      <c r="E58" s="70">
        <f t="shared" si="0"/>
        <v>100</v>
      </c>
      <c r="F58" s="70">
        <f t="shared" si="1"/>
        <v>100</v>
      </c>
    </row>
    <row r="59" spans="1:6">
      <c r="A59" s="73" t="s">
        <v>87</v>
      </c>
      <c r="B59" s="66">
        <v>718000</v>
      </c>
      <c r="C59" s="66">
        <v>718000</v>
      </c>
      <c r="D59" s="66">
        <v>718000</v>
      </c>
      <c r="E59" s="66">
        <f t="shared" si="0"/>
        <v>100</v>
      </c>
      <c r="F59" s="66">
        <f t="shared" si="1"/>
        <v>100</v>
      </c>
    </row>
    <row r="60" spans="1:6">
      <c r="A60" s="74" t="s">
        <v>88</v>
      </c>
      <c r="B60" s="75">
        <v>0</v>
      </c>
      <c r="C60" s="75">
        <v>0</v>
      </c>
      <c r="D60" s="76">
        <v>718000</v>
      </c>
      <c r="E60" s="76"/>
      <c r="F60" s="76"/>
    </row>
    <row r="61" spans="1:6" ht="26.25">
      <c r="A61" s="69" t="s">
        <v>89</v>
      </c>
      <c r="B61" s="70">
        <v>70500</v>
      </c>
      <c r="C61" s="70">
        <v>128699.29</v>
      </c>
      <c r="D61" s="70">
        <v>114621.41</v>
      </c>
      <c r="E61" s="70">
        <f t="shared" si="0"/>
        <v>89.061415956529373</v>
      </c>
      <c r="F61" s="70">
        <f t="shared" si="1"/>
        <v>162.58356028368794</v>
      </c>
    </row>
    <row r="62" spans="1:6" ht="26.25">
      <c r="A62" s="71" t="s">
        <v>90</v>
      </c>
      <c r="B62" s="72">
        <v>70500</v>
      </c>
      <c r="C62" s="72">
        <v>128699.29</v>
      </c>
      <c r="D62" s="72">
        <v>114621.41</v>
      </c>
      <c r="E62" s="72">
        <f t="shared" si="0"/>
        <v>89.061415956529373</v>
      </c>
      <c r="F62" s="72">
        <f t="shared" si="1"/>
        <v>162.58356028368794</v>
      </c>
    </row>
    <row r="63" spans="1:6">
      <c r="A63" s="69" t="s">
        <v>31</v>
      </c>
      <c r="B63" s="70">
        <v>70500</v>
      </c>
      <c r="C63" s="70">
        <v>128699.29</v>
      </c>
      <c r="D63" s="70">
        <v>114621.41</v>
      </c>
      <c r="E63" s="70">
        <f t="shared" si="0"/>
        <v>89.061415956529373</v>
      </c>
      <c r="F63" s="70">
        <f t="shared" si="1"/>
        <v>162.58356028368794</v>
      </c>
    </row>
    <row r="64" spans="1:6">
      <c r="A64" s="73" t="s">
        <v>91</v>
      </c>
      <c r="B64" s="77">
        <v>0</v>
      </c>
      <c r="C64" s="77">
        <v>0</v>
      </c>
      <c r="D64" s="77">
        <v>0</v>
      </c>
      <c r="E64" s="77"/>
      <c r="F64" s="77"/>
    </row>
    <row r="65" spans="1:6">
      <c r="A65" s="73" t="s">
        <v>92</v>
      </c>
      <c r="B65" s="77">
        <v>0</v>
      </c>
      <c r="C65" s="66">
        <v>9800</v>
      </c>
      <c r="D65" s="66">
        <v>5800</v>
      </c>
      <c r="E65" s="66">
        <f t="shared" si="0"/>
        <v>59.183673469387756</v>
      </c>
      <c r="F65" s="66">
        <v>0</v>
      </c>
    </row>
    <row r="66" spans="1:6">
      <c r="A66" s="74" t="s">
        <v>93</v>
      </c>
      <c r="B66" s="75">
        <v>0</v>
      </c>
      <c r="C66" s="75">
        <v>0</v>
      </c>
      <c r="D66" s="76">
        <v>5800</v>
      </c>
      <c r="E66" s="76"/>
      <c r="F66" s="76"/>
    </row>
    <row r="67" spans="1:6">
      <c r="A67" s="73" t="s">
        <v>94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</row>
    <row r="68" spans="1:6">
      <c r="A68" s="73" t="s">
        <v>53</v>
      </c>
      <c r="B68" s="66">
        <v>7000</v>
      </c>
      <c r="C68" s="66">
        <v>11000</v>
      </c>
      <c r="D68" s="66">
        <v>10941.85</v>
      </c>
      <c r="E68" s="66">
        <f t="shared" si="0"/>
        <v>99.471363636363634</v>
      </c>
      <c r="F68" s="66">
        <f t="shared" si="1"/>
        <v>156.31214285714285</v>
      </c>
    </row>
    <row r="69" spans="1:6">
      <c r="A69" s="74" t="s">
        <v>54</v>
      </c>
      <c r="B69" s="75">
        <v>0</v>
      </c>
      <c r="C69" s="75">
        <v>0</v>
      </c>
      <c r="D69" s="76">
        <v>9570.31</v>
      </c>
      <c r="E69" s="76"/>
      <c r="F69" s="76"/>
    </row>
    <row r="70" spans="1:6">
      <c r="A70" s="74" t="s">
        <v>55</v>
      </c>
      <c r="B70" s="75">
        <v>0</v>
      </c>
      <c r="C70" s="75">
        <v>0</v>
      </c>
      <c r="D70" s="75">
        <v>663.54</v>
      </c>
      <c r="E70" s="75"/>
      <c r="F70" s="75"/>
    </row>
    <row r="71" spans="1:6">
      <c r="A71" s="74" t="s">
        <v>56</v>
      </c>
      <c r="B71" s="75">
        <v>0</v>
      </c>
      <c r="C71" s="75">
        <v>0</v>
      </c>
      <c r="D71" s="75">
        <v>708</v>
      </c>
      <c r="E71" s="75"/>
      <c r="F71" s="75"/>
    </row>
    <row r="72" spans="1:6">
      <c r="A72" s="73" t="s">
        <v>57</v>
      </c>
      <c r="B72" s="66">
        <v>5000</v>
      </c>
      <c r="C72" s="66">
        <v>41172.5</v>
      </c>
      <c r="D72" s="66">
        <v>36573.160000000003</v>
      </c>
      <c r="E72" s="66">
        <f t="shared" ref="E72:E135" si="2">SUM(D72/C72*100)</f>
        <v>88.829097091505261</v>
      </c>
      <c r="F72" s="66">
        <f t="shared" ref="F72:F135" si="3">SUM(D72/B72*100)</f>
        <v>731.46320000000003</v>
      </c>
    </row>
    <row r="73" spans="1:6" ht="26.25">
      <c r="A73" s="74" t="s">
        <v>58</v>
      </c>
      <c r="B73" s="75">
        <v>0</v>
      </c>
      <c r="C73" s="75">
        <v>0</v>
      </c>
      <c r="D73" s="76">
        <v>27598.16</v>
      </c>
      <c r="E73" s="76"/>
      <c r="F73" s="76"/>
    </row>
    <row r="74" spans="1:6">
      <c r="A74" s="74" t="s">
        <v>59</v>
      </c>
      <c r="B74" s="75">
        <v>0</v>
      </c>
      <c r="C74" s="75">
        <v>0</v>
      </c>
      <c r="D74" s="76">
        <v>1175.24</v>
      </c>
      <c r="E74" s="76"/>
      <c r="F74" s="76"/>
    </row>
    <row r="75" spans="1:6">
      <c r="A75" s="74" t="s">
        <v>60</v>
      </c>
      <c r="B75" s="75">
        <v>0</v>
      </c>
      <c r="C75" s="75">
        <v>0</v>
      </c>
      <c r="D75" s="76">
        <v>3075.97</v>
      </c>
      <c r="E75" s="76"/>
      <c r="F75" s="76"/>
    </row>
    <row r="76" spans="1:6" ht="26.25">
      <c r="A76" s="74" t="s">
        <v>61</v>
      </c>
      <c r="B76" s="75">
        <v>0</v>
      </c>
      <c r="C76" s="75">
        <v>0</v>
      </c>
      <c r="D76" s="75">
        <v>764.83</v>
      </c>
      <c r="E76" s="75"/>
      <c r="F76" s="75"/>
    </row>
    <row r="77" spans="1:6">
      <c r="A77" s="74" t="s">
        <v>62</v>
      </c>
      <c r="B77" s="75">
        <v>0</v>
      </c>
      <c r="C77" s="75">
        <v>0</v>
      </c>
      <c r="D77" s="76">
        <v>1754.8</v>
      </c>
      <c r="E77" s="76"/>
      <c r="F77" s="76"/>
    </row>
    <row r="78" spans="1:6">
      <c r="A78" s="74" t="s">
        <v>63</v>
      </c>
      <c r="B78" s="75">
        <v>0</v>
      </c>
      <c r="C78" s="75">
        <v>0</v>
      </c>
      <c r="D78" s="76">
        <v>2204.16</v>
      </c>
      <c r="E78" s="76"/>
      <c r="F78" s="76"/>
    </row>
    <row r="79" spans="1:6">
      <c r="A79" s="73" t="s">
        <v>64</v>
      </c>
      <c r="B79" s="66">
        <v>10000</v>
      </c>
      <c r="C79" s="66">
        <v>46000</v>
      </c>
      <c r="D79" s="66">
        <v>45348.77</v>
      </c>
      <c r="E79" s="66">
        <f t="shared" si="2"/>
        <v>98.584282608695645</v>
      </c>
      <c r="F79" s="66">
        <f t="shared" si="3"/>
        <v>453.48769999999996</v>
      </c>
    </row>
    <row r="80" spans="1:6">
      <c r="A80" s="74" t="s">
        <v>65</v>
      </c>
      <c r="B80" s="75">
        <v>0</v>
      </c>
      <c r="C80" s="75">
        <v>0</v>
      </c>
      <c r="D80" s="76">
        <v>6102.89</v>
      </c>
      <c r="E80" s="76"/>
      <c r="F80" s="76"/>
    </row>
    <row r="81" spans="1:6" ht="26.25">
      <c r="A81" s="74" t="s">
        <v>66</v>
      </c>
      <c r="B81" s="75">
        <v>0</v>
      </c>
      <c r="C81" s="75">
        <v>0</v>
      </c>
      <c r="D81" s="76">
        <v>16233.2</v>
      </c>
      <c r="E81" s="76"/>
      <c r="F81" s="76"/>
    </row>
    <row r="82" spans="1:6">
      <c r="A82" s="74" t="s">
        <v>68</v>
      </c>
      <c r="B82" s="75">
        <v>0</v>
      </c>
      <c r="C82" s="75">
        <v>0</v>
      </c>
      <c r="D82" s="76">
        <v>2951.98</v>
      </c>
      <c r="E82" s="76"/>
      <c r="F82" s="76"/>
    </row>
    <row r="83" spans="1:6">
      <c r="A83" s="74" t="s">
        <v>69</v>
      </c>
      <c r="B83" s="75">
        <v>0</v>
      </c>
      <c r="C83" s="75">
        <v>0</v>
      </c>
      <c r="D83" s="76">
        <v>6730.33</v>
      </c>
      <c r="E83" s="76"/>
      <c r="F83" s="76"/>
    </row>
    <row r="84" spans="1:6">
      <c r="A84" s="74" t="s">
        <v>70</v>
      </c>
      <c r="B84" s="75">
        <v>0</v>
      </c>
      <c r="C84" s="75">
        <v>0</v>
      </c>
      <c r="D84" s="76">
        <v>11905.31</v>
      </c>
      <c r="E84" s="76"/>
      <c r="F84" s="76"/>
    </row>
    <row r="85" spans="1:6">
      <c r="A85" s="74" t="s">
        <v>71</v>
      </c>
      <c r="B85" s="75">
        <v>0</v>
      </c>
      <c r="C85" s="75">
        <v>0</v>
      </c>
      <c r="D85" s="75">
        <v>86.24</v>
      </c>
      <c r="E85" s="75"/>
      <c r="F85" s="75"/>
    </row>
    <row r="86" spans="1:6">
      <c r="A86" s="74" t="s">
        <v>72</v>
      </c>
      <c r="B86" s="75">
        <v>0</v>
      </c>
      <c r="C86" s="75">
        <v>0</v>
      </c>
      <c r="D86" s="76">
        <v>1338.82</v>
      </c>
      <c r="E86" s="76"/>
      <c r="F86" s="76"/>
    </row>
    <row r="87" spans="1:6">
      <c r="A87" s="73" t="s">
        <v>73</v>
      </c>
      <c r="B87" s="66">
        <v>6000</v>
      </c>
      <c r="C87" s="66">
        <v>9000</v>
      </c>
      <c r="D87" s="66">
        <v>8582.52</v>
      </c>
      <c r="E87" s="66">
        <f t="shared" si="2"/>
        <v>95.361333333333349</v>
      </c>
      <c r="F87" s="66">
        <f t="shared" si="3"/>
        <v>143.042</v>
      </c>
    </row>
    <row r="88" spans="1:6">
      <c r="A88" s="74" t="s">
        <v>74</v>
      </c>
      <c r="B88" s="75">
        <v>0</v>
      </c>
      <c r="C88" s="75">
        <v>0</v>
      </c>
      <c r="D88" s="75">
        <v>750</v>
      </c>
      <c r="E88" s="75"/>
      <c r="F88" s="75"/>
    </row>
    <row r="89" spans="1:6">
      <c r="A89" s="74" t="s">
        <v>75</v>
      </c>
      <c r="B89" s="75">
        <v>0</v>
      </c>
      <c r="C89" s="75">
        <v>0</v>
      </c>
      <c r="D89" s="76">
        <v>6154.88</v>
      </c>
      <c r="E89" s="76"/>
      <c r="F89" s="76"/>
    </row>
    <row r="90" spans="1:6">
      <c r="A90" s="74" t="s">
        <v>78</v>
      </c>
      <c r="B90" s="75">
        <v>0</v>
      </c>
      <c r="C90" s="75">
        <v>0</v>
      </c>
      <c r="D90" s="76">
        <v>1677.64</v>
      </c>
      <c r="E90" s="76"/>
      <c r="F90" s="76"/>
    </row>
    <row r="91" spans="1:6">
      <c r="A91" s="73" t="s">
        <v>79</v>
      </c>
      <c r="B91" s="77">
        <v>500</v>
      </c>
      <c r="C91" s="66">
        <v>1000</v>
      </c>
      <c r="D91" s="77">
        <v>899.2</v>
      </c>
      <c r="E91" s="77">
        <f t="shared" si="2"/>
        <v>89.92</v>
      </c>
      <c r="F91" s="77">
        <f t="shared" si="3"/>
        <v>179.84</v>
      </c>
    </row>
    <row r="92" spans="1:6" ht="26.25">
      <c r="A92" s="74" t="s">
        <v>80</v>
      </c>
      <c r="B92" s="75">
        <v>0</v>
      </c>
      <c r="C92" s="75">
        <v>0</v>
      </c>
      <c r="D92" s="75">
        <v>312.31</v>
      </c>
      <c r="E92" s="75"/>
      <c r="F92" s="75"/>
    </row>
    <row r="93" spans="1:6" ht="26.25">
      <c r="A93" s="74" t="s">
        <v>95</v>
      </c>
      <c r="B93" s="75">
        <v>0</v>
      </c>
      <c r="C93" s="75">
        <v>0</v>
      </c>
      <c r="D93" s="75">
        <v>586.89</v>
      </c>
      <c r="E93" s="75"/>
      <c r="F93" s="75"/>
    </row>
    <row r="94" spans="1:6" ht="26.25">
      <c r="A94" s="73" t="s">
        <v>96</v>
      </c>
      <c r="B94" s="77">
        <v>0</v>
      </c>
      <c r="C94" s="66">
        <v>1137.45</v>
      </c>
      <c r="D94" s="66">
        <v>1137.45</v>
      </c>
      <c r="E94" s="66">
        <f t="shared" si="2"/>
        <v>100</v>
      </c>
      <c r="F94" s="66">
        <v>0</v>
      </c>
    </row>
    <row r="95" spans="1:6" ht="26.25">
      <c r="A95" s="74" t="s">
        <v>97</v>
      </c>
      <c r="B95" s="75">
        <v>0</v>
      </c>
      <c r="C95" s="75">
        <v>0</v>
      </c>
      <c r="D95" s="75">
        <v>700</v>
      </c>
      <c r="E95" s="75"/>
      <c r="F95" s="75"/>
    </row>
    <row r="96" spans="1:6" ht="26.25">
      <c r="A96" s="74" t="s">
        <v>98</v>
      </c>
      <c r="B96" s="75">
        <v>0</v>
      </c>
      <c r="C96" s="75">
        <v>0</v>
      </c>
      <c r="D96" s="75">
        <v>437.45</v>
      </c>
      <c r="E96" s="75"/>
      <c r="F96" s="75"/>
    </row>
    <row r="97" spans="1:6">
      <c r="A97" s="73" t="s">
        <v>99</v>
      </c>
      <c r="B97" s="66">
        <v>40000</v>
      </c>
      <c r="C97" s="66">
        <v>8589.34</v>
      </c>
      <c r="D97" s="66">
        <v>5300.38</v>
      </c>
      <c r="E97" s="66">
        <f t="shared" si="2"/>
        <v>61.708815811226472</v>
      </c>
      <c r="F97" s="66">
        <f t="shared" si="3"/>
        <v>13.25095</v>
      </c>
    </row>
    <row r="98" spans="1:6">
      <c r="A98" s="74" t="s">
        <v>100</v>
      </c>
      <c r="B98" s="75">
        <v>0</v>
      </c>
      <c r="C98" s="75">
        <v>0</v>
      </c>
      <c r="D98" s="76">
        <v>2798.79</v>
      </c>
      <c r="E98" s="76"/>
      <c r="F98" s="76"/>
    </row>
    <row r="99" spans="1:6">
      <c r="A99" s="74" t="s">
        <v>101</v>
      </c>
      <c r="B99" s="75">
        <v>0</v>
      </c>
      <c r="C99" s="75">
        <v>0</v>
      </c>
      <c r="D99" s="76">
        <v>2060</v>
      </c>
      <c r="E99" s="76"/>
      <c r="F99" s="76"/>
    </row>
    <row r="100" spans="1:6">
      <c r="A100" s="74" t="s">
        <v>102</v>
      </c>
      <c r="B100" s="75">
        <v>0</v>
      </c>
      <c r="C100" s="75">
        <v>0</v>
      </c>
      <c r="D100" s="75">
        <v>347.54</v>
      </c>
      <c r="E100" s="75"/>
      <c r="F100" s="75"/>
    </row>
    <row r="101" spans="1:6" ht="26.25">
      <c r="A101" s="74" t="s">
        <v>103</v>
      </c>
      <c r="B101" s="75">
        <v>0</v>
      </c>
      <c r="C101" s="75">
        <v>0</v>
      </c>
      <c r="D101" s="75">
        <v>94.05</v>
      </c>
      <c r="E101" s="75"/>
      <c r="F101" s="75"/>
    </row>
    <row r="102" spans="1:6" ht="26.25">
      <c r="A102" s="73" t="s">
        <v>104</v>
      </c>
      <c r="B102" s="66">
        <v>2000</v>
      </c>
      <c r="C102" s="66">
        <v>1000</v>
      </c>
      <c r="D102" s="77">
        <v>38.08</v>
      </c>
      <c r="E102" s="77">
        <f t="shared" si="2"/>
        <v>3.8079999999999994</v>
      </c>
      <c r="F102" s="77">
        <f t="shared" si="3"/>
        <v>1.9039999999999997</v>
      </c>
    </row>
    <row r="103" spans="1:6">
      <c r="A103" s="74" t="s">
        <v>105</v>
      </c>
      <c r="B103" s="75">
        <v>0</v>
      </c>
      <c r="C103" s="75">
        <v>0</v>
      </c>
      <c r="D103" s="75">
        <v>38.08</v>
      </c>
      <c r="E103" s="75"/>
      <c r="F103" s="75"/>
    </row>
    <row r="104" spans="1:6" ht="26.25">
      <c r="A104" s="69" t="s">
        <v>106</v>
      </c>
      <c r="B104" s="70">
        <v>889350</v>
      </c>
      <c r="C104" s="70">
        <v>1109013.48</v>
      </c>
      <c r="D104" s="70">
        <v>480101.62</v>
      </c>
      <c r="E104" s="70">
        <f t="shared" si="2"/>
        <v>43.290873254308863</v>
      </c>
      <c r="F104" s="70">
        <f t="shared" si="3"/>
        <v>53.983428346545224</v>
      </c>
    </row>
    <row r="105" spans="1:6">
      <c r="A105" s="71" t="s">
        <v>107</v>
      </c>
      <c r="B105" s="72">
        <v>2000</v>
      </c>
      <c r="C105" s="72">
        <v>5250.79</v>
      </c>
      <c r="D105" s="72">
        <v>5250.79</v>
      </c>
      <c r="E105" s="72">
        <f t="shared" si="2"/>
        <v>100</v>
      </c>
      <c r="F105" s="72">
        <f t="shared" si="3"/>
        <v>262.53950000000003</v>
      </c>
    </row>
    <row r="106" spans="1:6">
      <c r="A106" s="69" t="s">
        <v>30</v>
      </c>
      <c r="B106" s="70">
        <v>2000</v>
      </c>
      <c r="C106" s="70">
        <v>5250.79</v>
      </c>
      <c r="D106" s="70">
        <v>5250.79</v>
      </c>
      <c r="E106" s="70">
        <f t="shared" si="2"/>
        <v>100</v>
      </c>
      <c r="F106" s="70">
        <f t="shared" si="3"/>
        <v>262.53950000000003</v>
      </c>
    </row>
    <row r="107" spans="1:6">
      <c r="A107" s="73" t="s">
        <v>57</v>
      </c>
      <c r="B107" s="77">
        <v>0</v>
      </c>
      <c r="C107" s="66">
        <v>3000</v>
      </c>
      <c r="D107" s="66">
        <v>3000</v>
      </c>
      <c r="E107" s="66">
        <f t="shared" si="2"/>
        <v>100</v>
      </c>
      <c r="F107" s="66">
        <v>0</v>
      </c>
    </row>
    <row r="108" spans="1:6">
      <c r="A108" s="74" t="s">
        <v>62</v>
      </c>
      <c r="B108" s="75">
        <v>0</v>
      </c>
      <c r="C108" s="75">
        <v>0</v>
      </c>
      <c r="D108" s="76">
        <v>3000</v>
      </c>
      <c r="E108" s="76"/>
      <c r="F108" s="76"/>
    </row>
    <row r="109" spans="1:6">
      <c r="A109" s="73" t="s">
        <v>73</v>
      </c>
      <c r="B109" s="66">
        <v>2000</v>
      </c>
      <c r="C109" s="66">
        <v>2250.79</v>
      </c>
      <c r="D109" s="66">
        <v>2250.79</v>
      </c>
      <c r="E109" s="66">
        <f t="shared" si="2"/>
        <v>100</v>
      </c>
      <c r="F109" s="66">
        <f t="shared" si="3"/>
        <v>112.53949999999999</v>
      </c>
    </row>
    <row r="110" spans="1:6">
      <c r="A110" s="74" t="s">
        <v>74</v>
      </c>
      <c r="B110" s="75">
        <v>0</v>
      </c>
      <c r="C110" s="75">
        <v>0</v>
      </c>
      <c r="D110" s="76">
        <v>1260.79</v>
      </c>
      <c r="E110" s="76"/>
      <c r="F110" s="76"/>
    </row>
    <row r="111" spans="1:6">
      <c r="A111" s="74" t="s">
        <v>75</v>
      </c>
      <c r="B111" s="75">
        <v>0</v>
      </c>
      <c r="C111" s="75">
        <v>0</v>
      </c>
      <c r="D111" s="75">
        <v>990</v>
      </c>
      <c r="E111" s="75"/>
      <c r="F111" s="75"/>
    </row>
    <row r="112" spans="1:6" ht="26.25">
      <c r="A112" s="71" t="s">
        <v>108</v>
      </c>
      <c r="B112" s="72">
        <v>120050</v>
      </c>
      <c r="C112" s="72">
        <v>237206.12</v>
      </c>
      <c r="D112" s="79">
        <v>0</v>
      </c>
      <c r="E112" s="79">
        <f t="shared" si="2"/>
        <v>0</v>
      </c>
      <c r="F112" s="79">
        <f t="shared" si="3"/>
        <v>0</v>
      </c>
    </row>
    <row r="113" spans="1:6" ht="26.25">
      <c r="A113" s="69" t="s">
        <v>39</v>
      </c>
      <c r="B113" s="70">
        <v>120050</v>
      </c>
      <c r="C113" s="70">
        <v>237206.12</v>
      </c>
      <c r="D113" s="78">
        <v>0</v>
      </c>
      <c r="E113" s="78">
        <f t="shared" si="2"/>
        <v>0</v>
      </c>
      <c r="F113" s="78">
        <f t="shared" si="3"/>
        <v>0</v>
      </c>
    </row>
    <row r="114" spans="1:6">
      <c r="A114" s="73" t="s">
        <v>99</v>
      </c>
      <c r="B114" s="66">
        <v>1300</v>
      </c>
      <c r="C114" s="77">
        <v>800</v>
      </c>
      <c r="D114" s="77">
        <v>0</v>
      </c>
      <c r="E114" s="77">
        <f t="shared" si="2"/>
        <v>0</v>
      </c>
      <c r="F114" s="77">
        <f t="shared" si="3"/>
        <v>0</v>
      </c>
    </row>
    <row r="115" spans="1:6" ht="26.25">
      <c r="A115" s="73" t="s">
        <v>109</v>
      </c>
      <c r="B115" s="66">
        <v>118750</v>
      </c>
      <c r="C115" s="66">
        <v>236406.12</v>
      </c>
      <c r="D115" s="77">
        <v>0</v>
      </c>
      <c r="E115" s="77">
        <f t="shared" si="2"/>
        <v>0</v>
      </c>
      <c r="F115" s="77">
        <f t="shared" si="3"/>
        <v>0</v>
      </c>
    </row>
    <row r="116" spans="1:6" ht="26.25">
      <c r="A116" s="71" t="s">
        <v>110</v>
      </c>
      <c r="B116" s="72">
        <v>67000</v>
      </c>
      <c r="C116" s="72">
        <v>31000</v>
      </c>
      <c r="D116" s="72">
        <v>13985.24</v>
      </c>
      <c r="E116" s="72">
        <f t="shared" si="2"/>
        <v>45.113677419354836</v>
      </c>
      <c r="F116" s="72">
        <f t="shared" si="3"/>
        <v>20.873492537313432</v>
      </c>
    </row>
    <row r="117" spans="1:6">
      <c r="A117" s="69" t="s">
        <v>38</v>
      </c>
      <c r="B117" s="70">
        <v>67000</v>
      </c>
      <c r="C117" s="70">
        <v>31000</v>
      </c>
      <c r="D117" s="70">
        <v>13985.24</v>
      </c>
      <c r="E117" s="70">
        <f t="shared" si="2"/>
        <v>45.113677419354836</v>
      </c>
      <c r="F117" s="70">
        <f t="shared" si="3"/>
        <v>20.873492537313432</v>
      </c>
    </row>
    <row r="118" spans="1:6">
      <c r="A118" s="73" t="s">
        <v>53</v>
      </c>
      <c r="B118" s="66">
        <v>3000</v>
      </c>
      <c r="C118" s="66">
        <v>2000</v>
      </c>
      <c r="D118" s="66">
        <v>2000</v>
      </c>
      <c r="E118" s="66">
        <f t="shared" si="2"/>
        <v>100</v>
      </c>
      <c r="F118" s="66">
        <f t="shared" si="3"/>
        <v>66.666666666666657</v>
      </c>
    </row>
    <row r="119" spans="1:6">
      <c r="A119" s="74" t="s">
        <v>54</v>
      </c>
      <c r="B119" s="75">
        <v>0</v>
      </c>
      <c r="C119" s="75">
        <v>0</v>
      </c>
      <c r="D119" s="76">
        <v>2000</v>
      </c>
      <c r="E119" s="76"/>
      <c r="F119" s="76"/>
    </row>
    <row r="120" spans="1:6">
      <c r="A120" s="73" t="s">
        <v>57</v>
      </c>
      <c r="B120" s="66">
        <v>35000</v>
      </c>
      <c r="C120" s="66">
        <v>12000</v>
      </c>
      <c r="D120" s="66">
        <v>6095.58</v>
      </c>
      <c r="E120" s="66">
        <f t="shared" si="2"/>
        <v>50.796500000000002</v>
      </c>
      <c r="F120" s="66">
        <f t="shared" si="3"/>
        <v>17.415942857142859</v>
      </c>
    </row>
    <row r="121" spans="1:6" ht="26.25">
      <c r="A121" s="74" t="s">
        <v>58</v>
      </c>
      <c r="B121" s="75">
        <v>0</v>
      </c>
      <c r="C121" s="75">
        <v>0</v>
      </c>
      <c r="D121" s="76">
        <v>5969.68</v>
      </c>
      <c r="E121" s="76"/>
      <c r="F121" s="76"/>
    </row>
    <row r="122" spans="1:6">
      <c r="A122" s="74" t="s">
        <v>59</v>
      </c>
      <c r="B122" s="75">
        <v>0</v>
      </c>
      <c r="C122" s="75">
        <v>0</v>
      </c>
      <c r="D122" s="75">
        <v>125.9</v>
      </c>
      <c r="E122" s="75"/>
      <c r="F122" s="75"/>
    </row>
    <row r="123" spans="1:6">
      <c r="A123" s="73" t="s">
        <v>64</v>
      </c>
      <c r="B123" s="66">
        <v>5000</v>
      </c>
      <c r="C123" s="77">
        <v>0</v>
      </c>
      <c r="D123" s="77">
        <v>0</v>
      </c>
      <c r="E123" s="77">
        <v>0</v>
      </c>
      <c r="F123" s="77">
        <f t="shared" si="3"/>
        <v>0</v>
      </c>
    </row>
    <row r="124" spans="1:6">
      <c r="A124" s="73" t="s">
        <v>73</v>
      </c>
      <c r="B124" s="66">
        <v>2000</v>
      </c>
      <c r="C124" s="66">
        <v>1000</v>
      </c>
      <c r="D124" s="77">
        <v>889.66</v>
      </c>
      <c r="E124" s="77">
        <f t="shared" si="2"/>
        <v>88.965999999999994</v>
      </c>
      <c r="F124" s="77">
        <f t="shared" si="3"/>
        <v>44.482999999999997</v>
      </c>
    </row>
    <row r="125" spans="1:6">
      <c r="A125" s="74" t="s">
        <v>75</v>
      </c>
      <c r="B125" s="75">
        <v>0</v>
      </c>
      <c r="C125" s="75">
        <v>0</v>
      </c>
      <c r="D125" s="75">
        <v>889.66</v>
      </c>
      <c r="E125" s="75"/>
      <c r="F125" s="75"/>
    </row>
    <row r="126" spans="1:6" ht="26.25">
      <c r="A126" s="73" t="s">
        <v>96</v>
      </c>
      <c r="B126" s="77">
        <v>0</v>
      </c>
      <c r="C126" s="66">
        <v>5000</v>
      </c>
      <c r="D126" s="66">
        <v>5000</v>
      </c>
      <c r="E126" s="66">
        <f t="shared" si="2"/>
        <v>100</v>
      </c>
      <c r="F126" s="66">
        <v>0</v>
      </c>
    </row>
    <row r="127" spans="1:6" ht="26.25">
      <c r="A127" s="74" t="s">
        <v>97</v>
      </c>
      <c r="B127" s="75">
        <v>0</v>
      </c>
      <c r="C127" s="75">
        <v>0</v>
      </c>
      <c r="D127" s="76">
        <v>4800</v>
      </c>
      <c r="E127" s="76"/>
      <c r="F127" s="76"/>
    </row>
    <row r="128" spans="1:6" ht="26.25">
      <c r="A128" s="74" t="s">
        <v>98</v>
      </c>
      <c r="B128" s="75">
        <v>0</v>
      </c>
      <c r="C128" s="75">
        <v>0</v>
      </c>
      <c r="D128" s="75">
        <v>200</v>
      </c>
      <c r="E128" s="75"/>
      <c r="F128" s="75"/>
    </row>
    <row r="129" spans="1:6">
      <c r="A129" s="73" t="s">
        <v>99</v>
      </c>
      <c r="B129" s="66">
        <v>20000</v>
      </c>
      <c r="C129" s="66">
        <v>10000</v>
      </c>
      <c r="D129" s="77">
        <v>0</v>
      </c>
      <c r="E129" s="77">
        <f t="shared" si="2"/>
        <v>0</v>
      </c>
      <c r="F129" s="77">
        <f t="shared" si="3"/>
        <v>0</v>
      </c>
    </row>
    <row r="130" spans="1:6" ht="26.25">
      <c r="A130" s="73" t="s">
        <v>104</v>
      </c>
      <c r="B130" s="66">
        <v>2000</v>
      </c>
      <c r="C130" s="66">
        <v>1000</v>
      </c>
      <c r="D130" s="77">
        <v>0</v>
      </c>
      <c r="E130" s="77">
        <f t="shared" si="2"/>
        <v>0</v>
      </c>
      <c r="F130" s="77">
        <f t="shared" si="3"/>
        <v>0</v>
      </c>
    </row>
    <row r="131" spans="1:6" ht="26.25">
      <c r="A131" s="71" t="s">
        <v>111</v>
      </c>
      <c r="B131" s="72">
        <v>55000</v>
      </c>
      <c r="C131" s="72">
        <v>29165.07</v>
      </c>
      <c r="D131" s="72">
        <v>28554.91</v>
      </c>
      <c r="E131" s="72">
        <f t="shared" si="2"/>
        <v>97.907908330067443</v>
      </c>
      <c r="F131" s="72">
        <f t="shared" si="3"/>
        <v>51.918018181818184</v>
      </c>
    </row>
    <row r="132" spans="1:6" ht="26.25">
      <c r="A132" s="69" t="s">
        <v>34</v>
      </c>
      <c r="B132" s="70">
        <v>55000</v>
      </c>
      <c r="C132" s="70">
        <v>29165.07</v>
      </c>
      <c r="D132" s="70">
        <v>28554.91</v>
      </c>
      <c r="E132" s="70">
        <f t="shared" si="2"/>
        <v>97.907908330067443</v>
      </c>
      <c r="F132" s="70">
        <f t="shared" si="3"/>
        <v>51.918018181818184</v>
      </c>
    </row>
    <row r="133" spans="1:6">
      <c r="A133" s="73" t="s">
        <v>57</v>
      </c>
      <c r="B133" s="66">
        <v>10000</v>
      </c>
      <c r="C133" s="66">
        <v>7300</v>
      </c>
      <c r="D133" s="66">
        <v>7284.91</v>
      </c>
      <c r="E133" s="66">
        <f t="shared" si="2"/>
        <v>99.793287671232875</v>
      </c>
      <c r="F133" s="66">
        <f t="shared" si="3"/>
        <v>72.849099999999993</v>
      </c>
    </row>
    <row r="134" spans="1:6" ht="26.25">
      <c r="A134" s="74" t="s">
        <v>58</v>
      </c>
      <c r="B134" s="75">
        <v>0</v>
      </c>
      <c r="C134" s="75">
        <v>0</v>
      </c>
      <c r="D134" s="76">
        <v>7284.91</v>
      </c>
      <c r="E134" s="76"/>
      <c r="F134" s="76"/>
    </row>
    <row r="135" spans="1:6">
      <c r="A135" s="73" t="s">
        <v>64</v>
      </c>
      <c r="B135" s="66">
        <v>30000</v>
      </c>
      <c r="C135" s="66">
        <v>10100</v>
      </c>
      <c r="D135" s="66">
        <v>10100</v>
      </c>
      <c r="E135" s="66">
        <f t="shared" si="2"/>
        <v>100</v>
      </c>
      <c r="F135" s="66">
        <f t="shared" si="3"/>
        <v>33.666666666666664</v>
      </c>
    </row>
    <row r="136" spans="1:6">
      <c r="A136" s="74" t="s">
        <v>65</v>
      </c>
      <c r="B136" s="75">
        <v>0</v>
      </c>
      <c r="C136" s="75">
        <v>0</v>
      </c>
      <c r="D136" s="76">
        <v>10100</v>
      </c>
      <c r="E136" s="76"/>
      <c r="F136" s="76"/>
    </row>
    <row r="137" spans="1:6">
      <c r="A137" s="73" t="s">
        <v>73</v>
      </c>
      <c r="B137" s="66">
        <v>15000</v>
      </c>
      <c r="C137" s="66">
        <v>11100</v>
      </c>
      <c r="D137" s="66">
        <v>11070</v>
      </c>
      <c r="E137" s="66">
        <f t="shared" ref="E137:E197" si="4">SUM(D137/C137*100)</f>
        <v>99.729729729729726</v>
      </c>
      <c r="F137" s="66">
        <f t="shared" ref="F137:F187" si="5">SUM(D137/B137*100)</f>
        <v>73.8</v>
      </c>
    </row>
    <row r="138" spans="1:6">
      <c r="A138" s="74" t="s">
        <v>74</v>
      </c>
      <c r="B138" s="75">
        <v>0</v>
      </c>
      <c r="C138" s="75">
        <v>0</v>
      </c>
      <c r="D138" s="76">
        <v>11070</v>
      </c>
      <c r="E138" s="76"/>
      <c r="F138" s="76"/>
    </row>
    <row r="139" spans="1:6" ht="26.25">
      <c r="A139" s="73" t="s">
        <v>96</v>
      </c>
      <c r="B139" s="77">
        <v>0</v>
      </c>
      <c r="C139" s="77">
        <v>665.07</v>
      </c>
      <c r="D139" s="77">
        <v>100</v>
      </c>
      <c r="E139" s="10">
        <f t="shared" si="4"/>
        <v>15.036011246936413</v>
      </c>
      <c r="F139" s="77">
        <v>0</v>
      </c>
    </row>
    <row r="140" spans="1:6" ht="26.25">
      <c r="A140" s="74" t="s">
        <v>98</v>
      </c>
      <c r="B140" s="75">
        <v>0</v>
      </c>
      <c r="C140" s="75">
        <v>0</v>
      </c>
      <c r="D140" s="75">
        <v>100</v>
      </c>
      <c r="E140" s="75"/>
      <c r="F140" s="75"/>
    </row>
    <row r="141" spans="1:6" ht="26.25">
      <c r="A141" s="71" t="s">
        <v>112</v>
      </c>
      <c r="B141" s="72">
        <v>115000</v>
      </c>
      <c r="C141" s="72">
        <v>158000</v>
      </c>
      <c r="D141" s="72">
        <v>144879.79999999999</v>
      </c>
      <c r="E141" s="72">
        <f t="shared" si="4"/>
        <v>91.696075949367085</v>
      </c>
      <c r="F141" s="72">
        <f t="shared" si="5"/>
        <v>125.98243478260869</v>
      </c>
    </row>
    <row r="142" spans="1:6" ht="26.25">
      <c r="A142" s="69" t="s">
        <v>35</v>
      </c>
      <c r="B142" s="70">
        <v>115000</v>
      </c>
      <c r="C142" s="70">
        <v>158000</v>
      </c>
      <c r="D142" s="70">
        <v>144879.79999999999</v>
      </c>
      <c r="E142" s="70">
        <f t="shared" si="4"/>
        <v>91.696075949367085</v>
      </c>
      <c r="F142" s="70">
        <f t="shared" si="5"/>
        <v>125.98243478260869</v>
      </c>
    </row>
    <row r="143" spans="1:6">
      <c r="A143" s="73" t="s">
        <v>91</v>
      </c>
      <c r="B143" s="66">
        <v>16700</v>
      </c>
      <c r="C143" s="77">
        <v>0</v>
      </c>
      <c r="D143" s="77">
        <v>0</v>
      </c>
      <c r="E143" s="77"/>
      <c r="F143" s="77"/>
    </row>
    <row r="144" spans="1:6">
      <c r="A144" s="73" t="s">
        <v>92</v>
      </c>
      <c r="B144" s="77">
        <v>0</v>
      </c>
      <c r="C144" s="66">
        <v>11500</v>
      </c>
      <c r="D144" s="66">
        <v>10168.5</v>
      </c>
      <c r="E144" s="66">
        <f t="shared" si="4"/>
        <v>88.421739130434787</v>
      </c>
      <c r="F144" s="66">
        <v>0</v>
      </c>
    </row>
    <row r="145" spans="1:6">
      <c r="A145" s="74" t="s">
        <v>93</v>
      </c>
      <c r="B145" s="75">
        <v>0</v>
      </c>
      <c r="C145" s="75">
        <v>0</v>
      </c>
      <c r="D145" s="76">
        <v>10168.5</v>
      </c>
      <c r="E145" s="76"/>
      <c r="F145" s="76"/>
    </row>
    <row r="146" spans="1:6">
      <c r="A146" s="73" t="s">
        <v>94</v>
      </c>
      <c r="B146" s="66">
        <v>3300</v>
      </c>
      <c r="C146" s="77">
        <v>0</v>
      </c>
      <c r="D146" s="77">
        <v>0</v>
      </c>
      <c r="E146" s="77">
        <v>0</v>
      </c>
      <c r="F146" s="77">
        <f t="shared" si="5"/>
        <v>0</v>
      </c>
    </row>
    <row r="147" spans="1:6">
      <c r="A147" s="73" t="s">
        <v>53</v>
      </c>
      <c r="B147" s="66">
        <v>4000</v>
      </c>
      <c r="C147" s="66">
        <v>5000</v>
      </c>
      <c r="D147" s="66">
        <v>3944</v>
      </c>
      <c r="E147" s="66">
        <f t="shared" si="4"/>
        <v>78.88</v>
      </c>
      <c r="F147" s="66">
        <f t="shared" si="5"/>
        <v>98.6</v>
      </c>
    </row>
    <row r="148" spans="1:6">
      <c r="A148" s="74" t="s">
        <v>54</v>
      </c>
      <c r="B148" s="75">
        <v>0</v>
      </c>
      <c r="C148" s="75">
        <v>0</v>
      </c>
      <c r="D148" s="76">
        <v>3944</v>
      </c>
      <c r="E148" s="76"/>
      <c r="F148" s="76"/>
    </row>
    <row r="149" spans="1:6">
      <c r="A149" s="73" t="s">
        <v>57</v>
      </c>
      <c r="B149" s="66">
        <v>39000</v>
      </c>
      <c r="C149" s="66">
        <v>2500</v>
      </c>
      <c r="D149" s="66">
        <v>2436.38</v>
      </c>
      <c r="E149" s="66">
        <f t="shared" si="4"/>
        <v>97.455200000000005</v>
      </c>
      <c r="F149" s="66">
        <f t="shared" si="5"/>
        <v>6.2471282051282051</v>
      </c>
    </row>
    <row r="150" spans="1:6" ht="26.25">
      <c r="A150" s="74" t="s">
        <v>58</v>
      </c>
      <c r="B150" s="75">
        <v>0</v>
      </c>
      <c r="C150" s="75">
        <v>0</v>
      </c>
      <c r="D150" s="76">
        <v>2418.38</v>
      </c>
      <c r="E150" s="76"/>
      <c r="F150" s="76"/>
    </row>
    <row r="151" spans="1:6">
      <c r="A151" s="74" t="s">
        <v>60</v>
      </c>
      <c r="B151" s="75">
        <v>0</v>
      </c>
      <c r="C151" s="75">
        <v>0</v>
      </c>
      <c r="D151" s="75">
        <v>18</v>
      </c>
      <c r="E151" s="75"/>
      <c r="F151" s="75"/>
    </row>
    <row r="152" spans="1:6">
      <c r="A152" s="73" t="s">
        <v>64</v>
      </c>
      <c r="B152" s="66">
        <v>18000</v>
      </c>
      <c r="C152" s="66">
        <v>18000</v>
      </c>
      <c r="D152" s="66">
        <v>17925</v>
      </c>
      <c r="E152" s="66">
        <f t="shared" si="4"/>
        <v>99.583333333333329</v>
      </c>
      <c r="F152" s="66">
        <f t="shared" si="5"/>
        <v>99.583333333333329</v>
      </c>
    </row>
    <row r="153" spans="1:6">
      <c r="A153" s="74" t="s">
        <v>65</v>
      </c>
      <c r="B153" s="75">
        <v>0</v>
      </c>
      <c r="C153" s="75">
        <v>0</v>
      </c>
      <c r="D153" s="76">
        <v>1875</v>
      </c>
      <c r="E153" s="76"/>
      <c r="F153" s="76"/>
    </row>
    <row r="154" spans="1:6">
      <c r="A154" s="74" t="s">
        <v>68</v>
      </c>
      <c r="B154" s="75">
        <v>0</v>
      </c>
      <c r="C154" s="75">
        <v>0</v>
      </c>
      <c r="D154" s="76">
        <v>2750</v>
      </c>
      <c r="E154" s="76"/>
      <c r="F154" s="76"/>
    </row>
    <row r="155" spans="1:6">
      <c r="A155" s="74" t="s">
        <v>84</v>
      </c>
      <c r="B155" s="75">
        <v>0</v>
      </c>
      <c r="C155" s="75">
        <v>0</v>
      </c>
      <c r="D155" s="76">
        <v>3050</v>
      </c>
      <c r="E155" s="76"/>
      <c r="F155" s="76"/>
    </row>
    <row r="156" spans="1:6">
      <c r="A156" s="74" t="s">
        <v>70</v>
      </c>
      <c r="B156" s="75">
        <v>0</v>
      </c>
      <c r="C156" s="75">
        <v>0</v>
      </c>
      <c r="D156" s="76">
        <v>9000</v>
      </c>
      <c r="E156" s="76"/>
      <c r="F156" s="76"/>
    </row>
    <row r="157" spans="1:6">
      <c r="A157" s="74" t="s">
        <v>72</v>
      </c>
      <c r="B157" s="75">
        <v>0</v>
      </c>
      <c r="C157" s="75">
        <v>0</v>
      </c>
      <c r="D157" s="76">
        <v>1250</v>
      </c>
      <c r="E157" s="76"/>
      <c r="F157" s="76"/>
    </row>
    <row r="158" spans="1:6">
      <c r="A158" s="73" t="s">
        <v>73</v>
      </c>
      <c r="B158" s="66">
        <v>8000</v>
      </c>
      <c r="C158" s="77">
        <v>0</v>
      </c>
      <c r="D158" s="77">
        <v>0</v>
      </c>
      <c r="E158" s="77">
        <v>0</v>
      </c>
      <c r="F158" s="77">
        <f t="shared" si="5"/>
        <v>0</v>
      </c>
    </row>
    <row r="159" spans="1:6" ht="26.25">
      <c r="A159" s="73" t="s">
        <v>96</v>
      </c>
      <c r="B159" s="66">
        <v>5000</v>
      </c>
      <c r="C159" s="66">
        <v>1000</v>
      </c>
      <c r="D159" s="77">
        <v>545</v>
      </c>
      <c r="E159" s="77">
        <f t="shared" si="4"/>
        <v>54.500000000000007</v>
      </c>
      <c r="F159" s="77">
        <f t="shared" si="5"/>
        <v>10.9</v>
      </c>
    </row>
    <row r="160" spans="1:6" ht="26.25">
      <c r="A160" s="74" t="s">
        <v>98</v>
      </c>
      <c r="B160" s="75">
        <v>0</v>
      </c>
      <c r="C160" s="75">
        <v>0</v>
      </c>
      <c r="D160" s="75">
        <v>545</v>
      </c>
      <c r="E160" s="75"/>
      <c r="F160" s="75"/>
    </row>
    <row r="161" spans="1:6">
      <c r="A161" s="73" t="s">
        <v>99</v>
      </c>
      <c r="B161" s="77">
        <v>0</v>
      </c>
      <c r="C161" s="66">
        <v>110000</v>
      </c>
      <c r="D161" s="66">
        <v>101840.71</v>
      </c>
      <c r="E161" s="66">
        <f t="shared" si="4"/>
        <v>92.582463636363642</v>
      </c>
      <c r="F161" s="66">
        <v>0</v>
      </c>
    </row>
    <row r="162" spans="1:6">
      <c r="A162" s="74" t="s">
        <v>100</v>
      </c>
      <c r="B162" s="75">
        <v>0</v>
      </c>
      <c r="C162" s="75">
        <v>0</v>
      </c>
      <c r="D162" s="76">
        <v>58341.63</v>
      </c>
      <c r="E162" s="76"/>
      <c r="F162" s="76"/>
    </row>
    <row r="163" spans="1:6">
      <c r="A163" s="74" t="s">
        <v>102</v>
      </c>
      <c r="B163" s="75">
        <v>0</v>
      </c>
      <c r="C163" s="75">
        <v>0</v>
      </c>
      <c r="D163" s="76">
        <v>8806.9599999999991</v>
      </c>
      <c r="E163" s="76"/>
      <c r="F163" s="76"/>
    </row>
    <row r="164" spans="1:6" ht="26.25">
      <c r="A164" s="74" t="s">
        <v>103</v>
      </c>
      <c r="B164" s="75">
        <v>0</v>
      </c>
      <c r="C164" s="75">
        <v>0</v>
      </c>
      <c r="D164" s="76">
        <v>34692.120000000003</v>
      </c>
      <c r="E164" s="76"/>
      <c r="F164" s="76"/>
    </row>
    <row r="165" spans="1:6" ht="26.25">
      <c r="A165" s="73" t="s">
        <v>104</v>
      </c>
      <c r="B165" s="66">
        <v>21000</v>
      </c>
      <c r="C165" s="66">
        <v>10000</v>
      </c>
      <c r="D165" s="66">
        <v>8020.21</v>
      </c>
      <c r="E165" s="66">
        <f t="shared" si="4"/>
        <v>80.202100000000002</v>
      </c>
      <c r="F165" s="66">
        <f t="shared" si="5"/>
        <v>38.191476190476195</v>
      </c>
    </row>
    <row r="166" spans="1:6">
      <c r="A166" s="74" t="s">
        <v>105</v>
      </c>
      <c r="B166" s="75">
        <v>0</v>
      </c>
      <c r="C166" s="75">
        <v>0</v>
      </c>
      <c r="D166" s="76">
        <v>8020.21</v>
      </c>
      <c r="E166" s="76"/>
      <c r="F166" s="76"/>
    </row>
    <row r="167" spans="1:6" ht="26.25">
      <c r="A167" s="71" t="s">
        <v>113</v>
      </c>
      <c r="B167" s="72">
        <v>500000</v>
      </c>
      <c r="C167" s="72">
        <v>628696.68000000005</v>
      </c>
      <c r="D167" s="72">
        <v>267743.06</v>
      </c>
      <c r="E167" s="72">
        <f t="shared" si="4"/>
        <v>42.587000777545057</v>
      </c>
      <c r="F167" s="72">
        <f t="shared" si="5"/>
        <v>53.548611999999999</v>
      </c>
    </row>
    <row r="168" spans="1:6">
      <c r="A168" s="69" t="s">
        <v>37</v>
      </c>
      <c r="B168" s="70">
        <v>500000</v>
      </c>
      <c r="C168" s="70">
        <v>628696.68000000005</v>
      </c>
      <c r="D168" s="70">
        <v>267743.06</v>
      </c>
      <c r="E168" s="70">
        <f t="shared" si="4"/>
        <v>42.587000777545057</v>
      </c>
      <c r="F168" s="70">
        <f t="shared" si="5"/>
        <v>53.548611999999999</v>
      </c>
    </row>
    <row r="169" spans="1:6">
      <c r="A169" s="73" t="s">
        <v>53</v>
      </c>
      <c r="B169" s="77">
        <v>0</v>
      </c>
      <c r="C169" s="66">
        <v>188002.54</v>
      </c>
      <c r="D169" s="66">
        <v>51760.28</v>
      </c>
      <c r="E169" s="66">
        <f t="shared" si="4"/>
        <v>27.531691859056796</v>
      </c>
      <c r="F169" s="66">
        <v>0</v>
      </c>
    </row>
    <row r="170" spans="1:6">
      <c r="A170" s="74" t="s">
        <v>54</v>
      </c>
      <c r="B170" s="75">
        <v>0</v>
      </c>
      <c r="C170" s="75">
        <v>0</v>
      </c>
      <c r="D170" s="76">
        <v>51760.28</v>
      </c>
      <c r="E170" s="76"/>
      <c r="F170" s="76"/>
    </row>
    <row r="171" spans="1:6">
      <c r="A171" s="73" t="s">
        <v>64</v>
      </c>
      <c r="B171" s="77">
        <v>0</v>
      </c>
      <c r="C171" s="66">
        <v>18622.12</v>
      </c>
      <c r="D171" s="66">
        <v>18622.12</v>
      </c>
      <c r="E171" s="66">
        <f t="shared" si="4"/>
        <v>100</v>
      </c>
      <c r="F171" s="66">
        <v>0</v>
      </c>
    </row>
    <row r="172" spans="1:6">
      <c r="A172" s="74" t="s">
        <v>70</v>
      </c>
      <c r="B172" s="75">
        <v>0</v>
      </c>
      <c r="C172" s="75">
        <v>0</v>
      </c>
      <c r="D172" s="76">
        <v>18622.12</v>
      </c>
      <c r="E172" s="76"/>
      <c r="F172" s="76"/>
    </row>
    <row r="173" spans="1:6" ht="26.25">
      <c r="A173" s="73" t="s">
        <v>114</v>
      </c>
      <c r="B173" s="77">
        <v>0</v>
      </c>
      <c r="C173" s="66">
        <v>400000</v>
      </c>
      <c r="D173" s="66">
        <v>192356.03</v>
      </c>
      <c r="E173" s="66">
        <f t="shared" si="4"/>
        <v>48.089007499999994</v>
      </c>
      <c r="F173" s="66">
        <v>0</v>
      </c>
    </row>
    <row r="174" spans="1:6" ht="26.25">
      <c r="A174" s="74" t="s">
        <v>115</v>
      </c>
      <c r="B174" s="75">
        <v>0</v>
      </c>
      <c r="C174" s="75">
        <v>0</v>
      </c>
      <c r="D174" s="76">
        <v>192356.03</v>
      </c>
      <c r="E174" s="76"/>
      <c r="F174" s="76"/>
    </row>
    <row r="175" spans="1:6">
      <c r="A175" s="73" t="s">
        <v>73</v>
      </c>
      <c r="B175" s="77">
        <v>0</v>
      </c>
      <c r="C175" s="66">
        <v>22072.02</v>
      </c>
      <c r="D175" s="66">
        <v>5004.63</v>
      </c>
      <c r="E175" s="66">
        <f t="shared" si="4"/>
        <v>22.674091451530039</v>
      </c>
      <c r="F175" s="66">
        <v>0</v>
      </c>
    </row>
    <row r="176" spans="1:6">
      <c r="A176" s="74" t="s">
        <v>74</v>
      </c>
      <c r="B176" s="75">
        <v>0</v>
      </c>
      <c r="C176" s="75">
        <v>0</v>
      </c>
      <c r="D176" s="76">
        <v>3500.63</v>
      </c>
      <c r="E176" s="76"/>
      <c r="F176" s="76"/>
    </row>
    <row r="177" spans="1:6">
      <c r="A177" s="74" t="s">
        <v>78</v>
      </c>
      <c r="B177" s="75">
        <v>0</v>
      </c>
      <c r="C177" s="75">
        <v>0</v>
      </c>
      <c r="D177" s="76">
        <v>1504</v>
      </c>
      <c r="E177" s="76"/>
      <c r="F177" s="76"/>
    </row>
    <row r="178" spans="1:6">
      <c r="A178" s="73" t="s">
        <v>99</v>
      </c>
      <c r="B178" s="77">
        <v>0</v>
      </c>
      <c r="C178" s="77">
        <v>0</v>
      </c>
      <c r="D178" s="77">
        <v>0</v>
      </c>
      <c r="E178" s="77">
        <v>0</v>
      </c>
      <c r="F178" s="77">
        <v>0</v>
      </c>
    </row>
    <row r="179" spans="1:6" ht="26.25">
      <c r="A179" s="73" t="s">
        <v>109</v>
      </c>
      <c r="B179" s="66">
        <v>500000</v>
      </c>
      <c r="C179" s="77">
        <v>0</v>
      </c>
      <c r="D179" s="77">
        <v>0</v>
      </c>
      <c r="E179" s="77">
        <v>0</v>
      </c>
      <c r="F179" s="77">
        <f t="shared" si="5"/>
        <v>0</v>
      </c>
    </row>
    <row r="180" spans="1:6" ht="26.25">
      <c r="A180" s="71" t="s">
        <v>116</v>
      </c>
      <c r="B180" s="79">
        <v>300</v>
      </c>
      <c r="C180" s="79">
        <v>7</v>
      </c>
      <c r="D180" s="71">
        <v>0</v>
      </c>
      <c r="E180" s="79">
        <f t="shared" si="4"/>
        <v>0</v>
      </c>
      <c r="F180" s="79">
        <f t="shared" si="5"/>
        <v>0</v>
      </c>
    </row>
    <row r="181" spans="1:6">
      <c r="A181" s="69" t="s">
        <v>33</v>
      </c>
      <c r="B181" s="78">
        <v>300</v>
      </c>
      <c r="C181" s="78">
        <v>7</v>
      </c>
      <c r="D181" s="78">
        <v>0</v>
      </c>
      <c r="E181" s="78">
        <f t="shared" si="4"/>
        <v>0</v>
      </c>
      <c r="F181" s="78">
        <f t="shared" si="5"/>
        <v>0</v>
      </c>
    </row>
    <row r="182" spans="1:6">
      <c r="A182" s="73" t="s">
        <v>79</v>
      </c>
      <c r="B182" s="77">
        <v>300</v>
      </c>
      <c r="C182" s="77">
        <v>7</v>
      </c>
      <c r="D182" s="77">
        <v>0</v>
      </c>
      <c r="E182" s="77">
        <f t="shared" si="4"/>
        <v>0</v>
      </c>
      <c r="F182" s="77">
        <f t="shared" si="5"/>
        <v>0</v>
      </c>
    </row>
    <row r="183" spans="1:6">
      <c r="A183" s="71" t="s">
        <v>117</v>
      </c>
      <c r="B183" s="72">
        <v>30000</v>
      </c>
      <c r="C183" s="72">
        <v>19687.82</v>
      </c>
      <c r="D183" s="72">
        <v>19687.82</v>
      </c>
      <c r="E183" s="72">
        <f t="shared" si="4"/>
        <v>100</v>
      </c>
      <c r="F183" s="72">
        <f t="shared" si="5"/>
        <v>65.626066666666659</v>
      </c>
    </row>
    <row r="184" spans="1:6">
      <c r="A184" s="69" t="s">
        <v>30</v>
      </c>
      <c r="B184" s="70">
        <v>30000</v>
      </c>
      <c r="C184" s="70">
        <v>19687.82</v>
      </c>
      <c r="D184" s="70">
        <v>19687.82</v>
      </c>
      <c r="E184" s="70">
        <f t="shared" si="4"/>
        <v>100</v>
      </c>
      <c r="F184" s="70">
        <f t="shared" si="5"/>
        <v>65.626066666666659</v>
      </c>
    </row>
    <row r="185" spans="1:6">
      <c r="A185" s="73" t="s">
        <v>53</v>
      </c>
      <c r="B185" s="77">
        <v>0</v>
      </c>
      <c r="C185" s="66">
        <v>15650</v>
      </c>
      <c r="D185" s="66">
        <v>15650</v>
      </c>
      <c r="E185" s="66">
        <f t="shared" si="4"/>
        <v>100</v>
      </c>
      <c r="F185" s="66">
        <v>0</v>
      </c>
    </row>
    <row r="186" spans="1:6">
      <c r="A186" s="74" t="s">
        <v>55</v>
      </c>
      <c r="B186" s="75">
        <v>0</v>
      </c>
      <c r="C186" s="75">
        <v>0</v>
      </c>
      <c r="D186" s="76">
        <v>15650</v>
      </c>
      <c r="E186" s="76"/>
      <c r="F186" s="76"/>
    </row>
    <row r="187" spans="1:6" ht="26.25">
      <c r="A187" s="73" t="s">
        <v>96</v>
      </c>
      <c r="B187" s="66">
        <v>30000</v>
      </c>
      <c r="C187" s="66">
        <v>4037.82</v>
      </c>
      <c r="D187" s="66">
        <v>4037.82</v>
      </c>
      <c r="E187" s="66">
        <f t="shared" si="4"/>
        <v>100</v>
      </c>
      <c r="F187" s="66">
        <f t="shared" si="5"/>
        <v>13.459400000000002</v>
      </c>
    </row>
    <row r="188" spans="1:6" ht="26.25">
      <c r="A188" s="74" t="s">
        <v>97</v>
      </c>
      <c r="B188" s="75">
        <v>0</v>
      </c>
      <c r="C188" s="75">
        <v>0</v>
      </c>
      <c r="D188" s="75">
        <v>887.82</v>
      </c>
      <c r="E188" s="75"/>
      <c r="F188" s="75"/>
    </row>
    <row r="189" spans="1:6" ht="26.25">
      <c r="A189" s="74" t="s">
        <v>98</v>
      </c>
      <c r="B189" s="75">
        <v>0</v>
      </c>
      <c r="C189" s="75">
        <v>0</v>
      </c>
      <c r="D189" s="76">
        <v>3150</v>
      </c>
      <c r="E189" s="76"/>
      <c r="F189" s="76"/>
    </row>
    <row r="190" spans="1:6" ht="26.25">
      <c r="A190" s="69" t="s">
        <v>118</v>
      </c>
      <c r="B190" s="69"/>
      <c r="C190" s="70">
        <v>52000</v>
      </c>
      <c r="D190" s="70">
        <v>52000</v>
      </c>
      <c r="E190" s="70">
        <f t="shared" si="4"/>
        <v>100</v>
      </c>
      <c r="F190" s="70">
        <v>0</v>
      </c>
    </row>
    <row r="191" spans="1:6">
      <c r="A191" s="71" t="s">
        <v>119</v>
      </c>
      <c r="B191" s="71"/>
      <c r="C191" s="72">
        <v>52000</v>
      </c>
      <c r="D191" s="72">
        <v>52000</v>
      </c>
      <c r="E191" s="72">
        <f t="shared" si="4"/>
        <v>100</v>
      </c>
      <c r="F191" s="72">
        <v>0</v>
      </c>
    </row>
    <row r="192" spans="1:6">
      <c r="A192" s="69" t="s">
        <v>30</v>
      </c>
      <c r="B192" s="78">
        <v>0</v>
      </c>
      <c r="C192" s="70">
        <v>52000</v>
      </c>
      <c r="D192" s="70">
        <v>52000</v>
      </c>
      <c r="E192" s="70">
        <f t="shared" si="4"/>
        <v>100</v>
      </c>
      <c r="F192" s="70">
        <v>0</v>
      </c>
    </row>
    <row r="193" spans="1:6">
      <c r="A193" s="73" t="s">
        <v>57</v>
      </c>
      <c r="B193" s="77">
        <v>0</v>
      </c>
      <c r="C193" s="66">
        <v>35000</v>
      </c>
      <c r="D193" s="66">
        <v>35000</v>
      </c>
      <c r="E193" s="66">
        <f t="shared" si="4"/>
        <v>100</v>
      </c>
      <c r="F193" s="66">
        <v>0</v>
      </c>
    </row>
    <row r="194" spans="1:6" ht="26.25">
      <c r="A194" s="74" t="s">
        <v>58</v>
      </c>
      <c r="B194" s="75">
        <v>0</v>
      </c>
      <c r="C194" s="75">
        <v>0</v>
      </c>
      <c r="D194" s="76">
        <v>25644.66</v>
      </c>
      <c r="E194" s="76"/>
      <c r="F194" s="76"/>
    </row>
    <row r="195" spans="1:6">
      <c r="A195" s="74" t="s">
        <v>59</v>
      </c>
      <c r="B195" s="75">
        <v>0</v>
      </c>
      <c r="C195" s="75">
        <v>0</v>
      </c>
      <c r="D195" s="75">
        <v>470.3</v>
      </c>
      <c r="E195" s="75"/>
      <c r="F195" s="75"/>
    </row>
    <row r="196" spans="1:6">
      <c r="A196" s="74" t="s">
        <v>62</v>
      </c>
      <c r="B196" s="75">
        <v>0</v>
      </c>
      <c r="C196" s="75">
        <v>0</v>
      </c>
      <c r="D196" s="76">
        <v>8885.0400000000009</v>
      </c>
      <c r="E196" s="76"/>
      <c r="F196" s="76"/>
    </row>
    <row r="197" spans="1:6">
      <c r="A197" s="73" t="s">
        <v>64</v>
      </c>
      <c r="B197" s="77">
        <v>0</v>
      </c>
      <c r="C197" s="66">
        <v>17000</v>
      </c>
      <c r="D197" s="66">
        <v>17000</v>
      </c>
      <c r="E197" s="66">
        <f t="shared" si="4"/>
        <v>100</v>
      </c>
      <c r="F197" s="66">
        <v>0</v>
      </c>
    </row>
    <row r="198" spans="1:6">
      <c r="A198" s="74" t="s">
        <v>70</v>
      </c>
      <c r="B198" s="75">
        <v>0</v>
      </c>
      <c r="C198" s="75">
        <v>0</v>
      </c>
      <c r="D198" s="76">
        <v>17000</v>
      </c>
      <c r="E198" s="76"/>
      <c r="F198" s="76"/>
    </row>
    <row r="199" spans="1:6">
      <c r="A199" s="80" t="s">
        <v>120</v>
      </c>
      <c r="B199" s="76">
        <v>8810000</v>
      </c>
      <c r="C199" s="76">
        <v>8303000</v>
      </c>
      <c r="D199" s="76">
        <v>8195785.0599999996</v>
      </c>
      <c r="E199" s="76"/>
      <c r="F199" s="76"/>
    </row>
    <row r="200" spans="1:6">
      <c r="A200" s="71" t="s">
        <v>121</v>
      </c>
      <c r="B200" s="72">
        <v>8810000</v>
      </c>
      <c r="C200" s="72">
        <v>8303000</v>
      </c>
      <c r="D200" s="72">
        <v>8195785.0599999996</v>
      </c>
      <c r="E200" s="72">
        <f t="shared" ref="E200:E212" si="6">SUM(D200/C200*100)</f>
        <v>98.708720462483441</v>
      </c>
      <c r="F200" s="72">
        <f t="shared" ref="F200:F212" si="7">SUM(D200/B200*100)</f>
        <v>93.028207264472186</v>
      </c>
    </row>
    <row r="201" spans="1:6" ht="26.25">
      <c r="A201" s="69" t="s">
        <v>36</v>
      </c>
      <c r="B201" s="70">
        <v>8810000</v>
      </c>
      <c r="C201" s="70">
        <v>8303000</v>
      </c>
      <c r="D201" s="70">
        <v>8195785.0599999996</v>
      </c>
      <c r="E201" s="70">
        <f t="shared" si="6"/>
        <v>98.708720462483441</v>
      </c>
      <c r="F201" s="70">
        <f t="shared" si="7"/>
        <v>93.028207264472186</v>
      </c>
    </row>
    <row r="202" spans="1:6">
      <c r="A202" s="73" t="s">
        <v>91</v>
      </c>
      <c r="B202" s="66">
        <v>6800000</v>
      </c>
      <c r="C202" s="66">
        <v>6850000</v>
      </c>
      <c r="D202" s="66">
        <v>6775183.7699999996</v>
      </c>
      <c r="E202" s="66">
        <f t="shared" si="6"/>
        <v>98.907792262773725</v>
      </c>
      <c r="F202" s="66">
        <f t="shared" si="7"/>
        <v>99.635055441176462</v>
      </c>
    </row>
    <row r="203" spans="1:6">
      <c r="A203" s="74" t="s">
        <v>122</v>
      </c>
      <c r="B203" s="75">
        <v>0</v>
      </c>
      <c r="C203" s="75">
        <v>0</v>
      </c>
      <c r="D203" s="76">
        <v>6775183.7699999996</v>
      </c>
      <c r="E203" s="76"/>
      <c r="F203" s="76"/>
    </row>
    <row r="204" spans="1:6">
      <c r="A204" s="73" t="s">
        <v>92</v>
      </c>
      <c r="B204" s="66">
        <v>300000</v>
      </c>
      <c r="C204" s="66">
        <v>258000</v>
      </c>
      <c r="D204" s="66">
        <v>252145.95</v>
      </c>
      <c r="E204" s="66">
        <f t="shared" si="6"/>
        <v>97.730988372093037</v>
      </c>
      <c r="F204" s="66">
        <f t="shared" si="7"/>
        <v>84.048650000000009</v>
      </c>
    </row>
    <row r="205" spans="1:6">
      <c r="A205" s="74" t="s">
        <v>93</v>
      </c>
      <c r="B205" s="75">
        <v>0</v>
      </c>
      <c r="C205" s="75">
        <v>0</v>
      </c>
      <c r="D205" s="76">
        <v>252145.95</v>
      </c>
      <c r="E205" s="76"/>
      <c r="F205" s="76"/>
    </row>
    <row r="206" spans="1:6">
      <c r="A206" s="73" t="s">
        <v>94</v>
      </c>
      <c r="B206" s="66">
        <v>1500000</v>
      </c>
      <c r="C206" s="66">
        <v>1140000</v>
      </c>
      <c r="D206" s="66">
        <v>1118298.67</v>
      </c>
      <c r="E206" s="66">
        <f t="shared" si="6"/>
        <v>98.096374561403493</v>
      </c>
      <c r="F206" s="66">
        <f t="shared" si="7"/>
        <v>74.553244666666657</v>
      </c>
    </row>
    <row r="207" spans="1:6" ht="26.25">
      <c r="A207" s="74" t="s">
        <v>123</v>
      </c>
      <c r="B207" s="75">
        <v>0</v>
      </c>
      <c r="C207" s="75">
        <v>0</v>
      </c>
      <c r="D207" s="76">
        <v>1117343.27</v>
      </c>
      <c r="E207" s="76"/>
      <c r="F207" s="76"/>
    </row>
    <row r="208" spans="1:6" ht="26.25">
      <c r="A208" s="74" t="s">
        <v>124</v>
      </c>
      <c r="B208" s="75">
        <v>0</v>
      </c>
      <c r="C208" s="75">
        <v>0</v>
      </c>
      <c r="D208" s="75">
        <v>955.4</v>
      </c>
      <c r="E208" s="75"/>
      <c r="F208" s="75"/>
    </row>
    <row r="209" spans="1:6">
      <c r="A209" s="73" t="s">
        <v>73</v>
      </c>
      <c r="B209" s="66">
        <v>150000</v>
      </c>
      <c r="C209" s="66">
        <v>33000</v>
      </c>
      <c r="D209" s="66">
        <v>28359.38</v>
      </c>
      <c r="E209" s="66">
        <f t="shared" si="6"/>
        <v>85.937515151515157</v>
      </c>
      <c r="F209" s="66">
        <f t="shared" si="7"/>
        <v>18.906253333333332</v>
      </c>
    </row>
    <row r="210" spans="1:6">
      <c r="A210" s="74" t="s">
        <v>77</v>
      </c>
      <c r="B210" s="75">
        <v>0</v>
      </c>
      <c r="C210" s="75">
        <v>0</v>
      </c>
      <c r="D210" s="76">
        <v>4500</v>
      </c>
      <c r="E210" s="76"/>
      <c r="F210" s="76"/>
    </row>
    <row r="211" spans="1:6">
      <c r="A211" s="74" t="s">
        <v>125</v>
      </c>
      <c r="B211" s="75">
        <v>0</v>
      </c>
      <c r="C211" s="75">
        <v>0</v>
      </c>
      <c r="D211" s="76">
        <v>23859.38</v>
      </c>
      <c r="E211" s="76"/>
      <c r="F211" s="76"/>
    </row>
    <row r="212" spans="1:6">
      <c r="A212" s="73" t="s">
        <v>79</v>
      </c>
      <c r="B212" s="66">
        <v>60000</v>
      </c>
      <c r="C212" s="66">
        <v>22000</v>
      </c>
      <c r="D212" s="66">
        <v>21797.29</v>
      </c>
      <c r="E212" s="66">
        <f t="shared" si="6"/>
        <v>99.07859090909092</v>
      </c>
      <c r="F212" s="66">
        <f t="shared" si="7"/>
        <v>36.328816666666668</v>
      </c>
    </row>
    <row r="213" spans="1:6">
      <c r="A213" s="74" t="s">
        <v>81</v>
      </c>
      <c r="B213" s="75">
        <v>0</v>
      </c>
      <c r="C213" s="75">
        <v>0</v>
      </c>
      <c r="D213" s="76">
        <v>21797.29</v>
      </c>
      <c r="E213" s="76"/>
      <c r="F213" s="76"/>
    </row>
    <row r="215" spans="1:6">
      <c r="A215" s="82" t="s">
        <v>155</v>
      </c>
    </row>
    <row r="216" spans="1:6">
      <c r="A216" s="107" t="s">
        <v>156</v>
      </c>
    </row>
    <row r="217" spans="1:6">
      <c r="A217" s="108" t="s">
        <v>157</v>
      </c>
    </row>
    <row r="218" spans="1:6">
      <c r="A218" s="109"/>
    </row>
  </sheetData>
  <mergeCells count="3">
    <mergeCell ref="A2:F2"/>
    <mergeCell ref="A3:F3"/>
    <mergeCell ref="A4:F4"/>
  </mergeCells>
  <pageMargins left="0.51181102362204722" right="0.11811023622047245" top="0" bottom="0" header="0.31496062992125984" footer="0.31496062992125984"/>
  <pageSetup paperSize="9" orientation="landscape" r:id="rId1"/>
  <legacyDrawing r:id="rId2"/>
  <oleObjects>
    <oleObject progId="Word.Document.12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EKONOMSKA - PR</vt:lpstr>
      <vt:lpstr>PRIHODI I RASHODI PO IZVORIMA</vt:lpstr>
      <vt:lpstr>PROG, EKONOM, IZVORI - RA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2023-03-20T10:40:06Z</cp:lastPrinted>
  <dcterms:created xsi:type="dcterms:W3CDTF">2023-03-17T15:29:29Z</dcterms:created>
  <dcterms:modified xsi:type="dcterms:W3CDTF">2023-03-20T10:44:18Z</dcterms:modified>
</cp:coreProperties>
</file>